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0" windowWidth="15600" windowHeight="11760"/>
  </bookViews>
  <sheets>
    <sheet name="Список планів" sheetId="5" r:id="rId1"/>
    <sheet name="Тип процедури" sheetId="11" r:id="rId2"/>
    <sheet name="Валюти" sheetId="6" r:id="rId3"/>
    <sheet name="Рік" sheetId="7" r:id="rId4"/>
    <sheet name="Початок проведення закупівлі" sheetId="8" r:id="rId5"/>
    <sheet name="КЕКВ" sheetId="9" r:id="rId6"/>
  </sheets>
  <definedNames>
    <definedName name="_xlnm.Print_Area" localSheetId="0">'Список планів'!$A$1:$M$11</definedName>
  </definedNames>
  <calcPr calcId="125725"/>
</workbook>
</file>

<file path=xl/calcChain.xml><?xml version="1.0" encoding="utf-8"?>
<calcChain xmlns="http://schemas.openxmlformats.org/spreadsheetml/2006/main">
  <c r="A36" i="8"/>
  <c r="A35"/>
  <c r="A34"/>
  <c r="A33"/>
  <c r="A32"/>
  <c r="A31"/>
  <c r="A30"/>
  <c r="A29"/>
  <c r="A28"/>
  <c r="A27"/>
  <c r="A26"/>
  <c r="A25"/>
  <c r="A13"/>
  <c r="A12"/>
  <c r="A11"/>
  <c r="A10"/>
  <c r="A9"/>
  <c r="A8"/>
  <c r="A7"/>
  <c r="A6"/>
  <c r="A5"/>
  <c r="A4"/>
  <c r="A3"/>
  <c r="A2"/>
  <c r="A24"/>
  <c r="A23"/>
  <c r="A22"/>
  <c r="A21"/>
  <c r="A20"/>
  <c r="A19"/>
  <c r="A18"/>
  <c r="A17"/>
  <c r="A16"/>
  <c r="A15"/>
  <c r="A14"/>
  <c r="A1"/>
  <c r="A3" i="7"/>
  <c r="A1"/>
  <c r="A2"/>
</calcChain>
</file>

<file path=xl/sharedStrings.xml><?xml version="1.0" encoding="utf-8"?>
<sst xmlns="http://schemas.openxmlformats.org/spreadsheetml/2006/main" count="129" uniqueCount="118">
  <si>
    <t>Примітки</t>
  </si>
  <si>
    <t>Орієнтовний початок проведення процедури закупівлі</t>
  </si>
  <si>
    <t>Без застосування електронної системи</t>
  </si>
  <si>
    <t>Допорогові закупівлі</t>
  </si>
  <si>
    <t>open_belowThreshold</t>
  </si>
  <si>
    <t>Відкриті торги</t>
  </si>
  <si>
    <t>open_aboveThresholdUA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</si>
  <si>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</si>
  <si>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</si>
  <si>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</si>
  <si>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</si>
  <si>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Звіт про укладений договір</t>
  </si>
  <si>
    <t>limited_reporting</t>
  </si>
  <si>
    <t>Переговорна процедура</t>
  </si>
  <si>
    <t>limited_negotiation</t>
  </si>
  <si>
    <t>Переговорна процедура (скорочена)</t>
  </si>
  <si>
    <t>limited_negotiation.quick</t>
  </si>
  <si>
    <t>UAH</t>
  </si>
  <si>
    <t>USD</t>
  </si>
  <si>
    <t>EUR</t>
  </si>
  <si>
    <t>RUB</t>
  </si>
  <si>
    <t>GBP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</si>
  <si>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</si>
  <si>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</si>
  <si>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</si>
  <si>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</si>
  <si>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</si>
  <si>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</si>
  <si>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</si>
  <si>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</si>
  <si>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</si>
  <si>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</si>
  <si>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</si>
  <si>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</si>
  <si>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</si>
  <si>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</si>
  <si>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</si>
  <si>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</si>
  <si>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</si>
  <si>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</si>
  <si>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</si>
  <si>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</si>
  <si>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</si>
  <si>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</si>
  <si>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</si>
  <si>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</si>
  <si>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</si>
  <si>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</si>
  <si>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</si>
  <si>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</si>
  <si>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</si>
  <si>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</si>
  <si>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</si>
  <si>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</si>
  <si>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</si>
  <si>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</si>
  <si>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</si>
  <si>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</si>
  <si>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</si>
  <si>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</si>
  <si>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</si>
  <si>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</si>
  <si>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</si>
  <si>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</si>
  <si>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</si>
  <si>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</si>
  <si>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</si>
  <si>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</si>
  <si>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</si>
  <si>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</si>
  <si>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</si>
  <si>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</si>
  <si>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</si>
  <si>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</si>
  <si>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</si>
  <si>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Поточні видатки</t>
  </si>
  <si>
    <t>Капітальні видатки</t>
  </si>
  <si>
    <t>Нерозподілені видатки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</si>
  <si>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</si>
  <si>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</si>
  <si>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</si>
  <si>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</si>
  <si>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Код предмета закупівлі відповідно до ДК 021:2015</t>
  </si>
  <si>
    <t>Код предмета закупівлі відповідно до ДК (опційно)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</si>
  <si>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</si>
  <si>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</si>
  <si>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</si>
  <si>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</si>
  <si>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</si>
  <si>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Рік проведення процедури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</si>
  <si>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</si>
  <si>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</si>
  <si>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</si>
  <si>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</si>
  <si>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</si>
  <si>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</si>
  <si>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</si>
  <si>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</si>
  <si>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</si>
  <si>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</si>
  <si>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</si>
  <si>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</si>
  <si>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</si>
  <si>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</si>
  <si>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Послуги з технічного обслуговування внутрішньобудинкових газових мереж багатоповерхових житлових будинків в м. Покров Дніпропетровської області</t>
  </si>
  <si>
    <t xml:space="preserve">50530000-9 </t>
  </si>
  <si>
    <t>45230000-8</t>
  </si>
  <si>
    <t>2020</t>
  </si>
  <si>
    <t>Послуги з видалення дерев в м. Покров Дніпропетровської області</t>
  </si>
  <si>
    <t>77210000-5</t>
  </si>
  <si>
    <t>Капітальний ремонт внутрішньоквартальної дороги по вул. Центральна, 81, 83, 85, 87 в м. Покров Дніпропетровської області. Коригування</t>
  </si>
  <si>
    <t>РІЧНИЙ ПЛАН ЗАКУПІВЕЛЬ НА 2020 р. УЖКГ та будівництва</t>
  </si>
  <si>
    <t>01.01.2020</t>
  </si>
  <si>
    <t>01.02.2020</t>
  </si>
  <si>
    <t>Голова тендерного комітету УЖКГ та будівництва</t>
  </si>
  <si>
    <t>Секретар тендерного комітету УЖКГ та будівництва</t>
  </si>
  <si>
    <t>Ребенок В.В.</t>
  </si>
  <si>
    <t>Коркодола А.Г.</t>
  </si>
</sst>
</file>

<file path=xl/styles.xml><?xml version="1.0" encoding="utf-8"?>
<styleSheet xmlns="http://schemas.openxmlformats.org/spreadsheetml/2006/main">
  <numFmts count="2">
    <numFmt numFmtId="43" formatCode="_-* #,##0.00_₴_-;\-* #,##0.00_₴_-;_-* &quot;-&quot;??_₴_-;_-@_-"/>
    <numFmt numFmtId="164" formatCode="dd\.mm\.yyyy;@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A0A0A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3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2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4" fillId="0" borderId="2" xfId="0" applyFont="1" applyBorder="1"/>
    <xf numFmtId="164" fontId="4" fillId="0" borderId="2" xfId="0" applyNumberFormat="1" applyFont="1" applyBorder="1"/>
    <xf numFmtId="49" fontId="5" fillId="0" borderId="3" xfId="0" applyNumberFormat="1" applyFont="1" applyBorder="1" applyAlignment="1">
      <alignment horizontal="center" vertical="center"/>
    </xf>
    <xf numFmtId="4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43" fontId="6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49" fontId="8" fillId="0" borderId="0" xfId="0" applyNumberFormat="1" applyFont="1"/>
    <xf numFmtId="2" fontId="8" fillId="0" borderId="0" xfId="0" applyNumberFormat="1" applyFont="1"/>
    <xf numFmtId="43" fontId="8" fillId="0" borderId="0" xfId="0" applyNumberFormat="1" applyFont="1"/>
    <xf numFmtId="49" fontId="3" fillId="0" borderId="0" xfId="0" applyNumberFormat="1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43" fontId="8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view="pageBreakPreview" zoomScale="80" zoomScaleNormal="81" zoomScaleSheetLayoutView="80" workbookViewId="0">
      <selection activeCell="G7" sqref="G7"/>
    </sheetView>
  </sheetViews>
  <sheetFormatPr defaultRowHeight="15"/>
  <cols>
    <col min="1" max="1" width="18.28515625" customWidth="1"/>
    <col min="2" max="2" width="11" customWidth="1"/>
    <col min="3" max="3" width="39.140625" style="1" customWidth="1"/>
    <col min="4" max="4" width="14.28515625" customWidth="1"/>
    <col min="5" max="5" width="14.28515625" style="3" customWidth="1"/>
    <col min="6" max="6" width="14.7109375" style="3" customWidth="1"/>
    <col min="7" max="7" width="20.7109375" style="7" customWidth="1"/>
    <col min="8" max="8" width="17.7109375" style="3" customWidth="1"/>
    <col min="9" max="9" width="16.28515625" style="3" customWidth="1"/>
    <col min="10" max="10" width="28.85546875" style="3" customWidth="1"/>
    <col min="11" max="11" width="20.7109375" style="3" customWidth="1"/>
    <col min="12" max="12" width="13.5703125" style="2" customWidth="1"/>
    <col min="13" max="13" width="16.28515625" customWidth="1"/>
  </cols>
  <sheetData>
    <row r="1" spans="1:13" ht="72" customHeight="1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6" customFormat="1" ht="85.5" customHeight="1">
      <c r="A2" s="5" t="s">
        <v>82</v>
      </c>
      <c r="B2" s="5" t="s">
        <v>83</v>
      </c>
      <c r="C2" s="5" t="s">
        <v>84</v>
      </c>
      <c r="D2" s="5" t="s">
        <v>85</v>
      </c>
      <c r="E2" s="5" t="s">
        <v>85</v>
      </c>
      <c r="F2" s="5" t="s">
        <v>85</v>
      </c>
      <c r="G2" s="8" t="s">
        <v>86</v>
      </c>
      <c r="H2" s="5" t="s">
        <v>87</v>
      </c>
      <c r="I2" s="5" t="s">
        <v>88</v>
      </c>
      <c r="J2" s="5" t="s">
        <v>1</v>
      </c>
      <c r="K2" s="5" t="s">
        <v>89</v>
      </c>
      <c r="L2" s="5" t="s">
        <v>0</v>
      </c>
      <c r="M2" s="5" t="s">
        <v>90</v>
      </c>
    </row>
    <row r="3" spans="1:13" s="6" customFormat="1" ht="12.75" customHeight="1">
      <c r="A3" s="12" t="s">
        <v>91</v>
      </c>
      <c r="B3" s="12" t="s">
        <v>92</v>
      </c>
      <c r="C3" s="12" t="s">
        <v>93</v>
      </c>
      <c r="D3" s="9" t="s">
        <v>94</v>
      </c>
      <c r="E3" s="9" t="s">
        <v>95</v>
      </c>
      <c r="F3" s="9" t="s">
        <v>96</v>
      </c>
      <c r="G3" s="9" t="s">
        <v>97</v>
      </c>
      <c r="H3" s="9" t="s">
        <v>98</v>
      </c>
      <c r="I3" s="9" t="s">
        <v>99</v>
      </c>
      <c r="J3" s="9" t="s">
        <v>100</v>
      </c>
      <c r="K3" s="9" t="s">
        <v>101</v>
      </c>
      <c r="L3" s="9" t="s">
        <v>102</v>
      </c>
      <c r="M3" s="9" t="s">
        <v>103</v>
      </c>
    </row>
    <row r="4" spans="1:13" ht="73.5" customHeight="1">
      <c r="A4" s="14" t="s">
        <v>105</v>
      </c>
      <c r="B4" s="14"/>
      <c r="C4" s="17" t="s">
        <v>104</v>
      </c>
      <c r="D4" s="14">
        <v>2240</v>
      </c>
      <c r="E4" s="15"/>
      <c r="F4" s="15"/>
      <c r="G4" s="16">
        <v>1500000</v>
      </c>
      <c r="H4" s="15" t="s">
        <v>17</v>
      </c>
      <c r="I4" s="15" t="s">
        <v>5</v>
      </c>
      <c r="J4" s="15" t="s">
        <v>112</v>
      </c>
      <c r="K4" s="15" t="s">
        <v>107</v>
      </c>
      <c r="L4" s="11"/>
      <c r="M4" s="10"/>
    </row>
    <row r="5" spans="1:13" ht="48" customHeight="1">
      <c r="A5" s="14" t="s">
        <v>109</v>
      </c>
      <c r="B5" s="14"/>
      <c r="C5" s="13" t="s">
        <v>108</v>
      </c>
      <c r="D5" s="14">
        <v>2240</v>
      </c>
      <c r="E5" s="15"/>
      <c r="F5" s="15"/>
      <c r="G5" s="16">
        <v>810000</v>
      </c>
      <c r="H5" s="15" t="s">
        <v>17</v>
      </c>
      <c r="I5" s="15" t="s">
        <v>5</v>
      </c>
      <c r="J5" s="15" t="s">
        <v>112</v>
      </c>
      <c r="K5" s="15" t="s">
        <v>107</v>
      </c>
      <c r="L5" s="11"/>
      <c r="M5" s="10"/>
    </row>
    <row r="6" spans="1:13" ht="60">
      <c r="A6" s="14" t="s">
        <v>106</v>
      </c>
      <c r="B6" s="14"/>
      <c r="C6" s="13" t="s">
        <v>110</v>
      </c>
      <c r="D6" s="14">
        <v>3132</v>
      </c>
      <c r="E6" s="15"/>
      <c r="F6" s="15"/>
      <c r="G6" s="16">
        <v>3800000</v>
      </c>
      <c r="H6" s="15" t="s">
        <v>17</v>
      </c>
      <c r="I6" s="15" t="s">
        <v>5</v>
      </c>
      <c r="J6" s="15" t="s">
        <v>113</v>
      </c>
      <c r="K6" s="15" t="s">
        <v>107</v>
      </c>
      <c r="L6" s="11"/>
      <c r="M6" s="10"/>
    </row>
    <row r="9" spans="1:13" ht="18.75">
      <c r="C9" s="23" t="s">
        <v>114</v>
      </c>
      <c r="D9" s="24"/>
      <c r="E9" s="24"/>
      <c r="F9" s="19"/>
      <c r="G9" s="20"/>
      <c r="H9" s="19"/>
      <c r="I9" s="19"/>
      <c r="J9" s="19" t="s">
        <v>116</v>
      </c>
    </row>
    <row r="10" spans="1:13" ht="18.75">
      <c r="C10" s="21"/>
      <c r="D10" s="18"/>
      <c r="E10" s="19"/>
      <c r="F10" s="19"/>
      <c r="G10" s="20"/>
      <c r="H10" s="19"/>
      <c r="I10" s="19"/>
      <c r="J10" s="19"/>
    </row>
    <row r="11" spans="1:13" ht="18.75">
      <c r="C11" s="25" t="s">
        <v>115</v>
      </c>
      <c r="D11" s="24"/>
      <c r="E11" s="24"/>
      <c r="F11" s="19"/>
      <c r="G11" s="20"/>
      <c r="H11" s="19"/>
      <c r="I11" s="19"/>
      <c r="J11" s="19" t="s">
        <v>117</v>
      </c>
    </row>
    <row r="21" spans="8:8">
      <c r="H21" s="7"/>
    </row>
  </sheetData>
  <mergeCells count="3">
    <mergeCell ref="A1:M1"/>
    <mergeCell ref="C9:E9"/>
    <mergeCell ref="C11:E11"/>
  </mergeCells>
  <dataValidations count="1">
    <dataValidation type="decimal" operator="greaterThanOrEqual" allowBlank="1" showInputMessage="1" showErrorMessage="1" sqref="G22:G1048576 H21 G4:G20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'Тип процедури'!$A$1:$A$10</xm:f>
          </x14:formula1>
          <xm:sqref>I4:I1048576</xm:sqref>
        </x14:dataValidation>
        <x14:dataValidation type="list" allowBlank="1" showInputMessage="1" showErrorMessage="1">
          <x14:formula1>
            <xm:f>Рік!$A$1:$A$3</xm:f>
          </x14:formula1>
          <xm:sqref>K4:K1048576</xm:sqref>
        </x14:dataValidation>
        <x14:dataValidation type="list" allowBlank="1" showInputMessage="1" showErrorMessage="1">
          <x14:formula1>
            <xm:f>Валюти!$A$1:$A$5</xm:f>
          </x14:formula1>
          <xm:sqref>H4:H1048576</xm:sqref>
        </x14:dataValidation>
        <x14:dataValidation type="list" allowBlank="1" showInputMessage="1" showErrorMessage="1">
          <x14:formula1>
            <xm:f>КЕКВ!$A$1:$A$56</xm:f>
          </x14:formula1>
          <xm:sqref>D4:D1048576 E4:E1048576 F4:F1048576</xm:sqref>
        </x14:dataValidation>
        <x14:dataValidation type="list" allowBlank="1" showInputMessage="1" showErrorMessage="1">
          <x14:formula1>
            <xm:f>'Початок проведення закупівлі'!$A$1:$A$36</xm:f>
          </x14:formula1>
          <xm:sqref>J4:J1048576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6" sqref="A6"/>
    </sheetView>
  </sheetViews>
  <sheetFormatPr defaultRowHeight="15"/>
  <cols>
    <col min="1" max="1" width="48.85546875" customWidth="1"/>
    <col min="2" max="2" width="39.42578125" customWidth="1"/>
  </cols>
  <sheetData>
    <row r="1" spans="1:2">
      <c r="A1" s="4" t="s">
        <v>2</v>
      </c>
      <c r="B1" s="4"/>
    </row>
    <row r="2" spans="1:2">
      <c r="A2" s="4" t="s">
        <v>3</v>
      </c>
      <c r="B2" s="4" t="s">
        <v>4</v>
      </c>
    </row>
    <row r="3" spans="1:2">
      <c r="A3" s="4" t="s">
        <v>5</v>
      </c>
      <c r="B3" s="4" t="s">
        <v>6</v>
      </c>
    </row>
    <row r="4" spans="1:2">
      <c r="A4" s="4" t="s">
        <v>7</v>
      </c>
      <c r="B4" s="4" t="s">
        <v>8</v>
      </c>
    </row>
    <row r="5" spans="1:2">
      <c r="A5" s="4" t="s">
        <v>9</v>
      </c>
      <c r="B5" s="4" t="s">
        <v>10</v>
      </c>
    </row>
    <row r="6" spans="1:2">
      <c r="A6" s="4" t="s">
        <v>11</v>
      </c>
      <c r="B6" s="4" t="s">
        <v>12</v>
      </c>
    </row>
    <row r="7" spans="1:2">
      <c r="A7" s="4" t="s">
        <v>13</v>
      </c>
      <c r="B7" s="4" t="s">
        <v>14</v>
      </c>
    </row>
    <row r="8" spans="1:2">
      <c r="A8" s="4" t="s">
        <v>15</v>
      </c>
      <c r="B8" s="4" t="s">
        <v>16</v>
      </c>
    </row>
    <row r="9" spans="1:2">
      <c r="A9" s="4" t="s">
        <v>78</v>
      </c>
      <c r="B9" s="4" t="s">
        <v>79</v>
      </c>
    </row>
    <row r="10" spans="1:2">
      <c r="A10" s="4" t="s">
        <v>80</v>
      </c>
      <c r="B10" s="4" t="s">
        <v>81</v>
      </c>
    </row>
  </sheetData>
  <sheetProtection password="8805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</sheetData>
  <sheetProtection password="DD03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cols>
    <col min="1" max="1" width="19.85546875" customWidth="1"/>
  </cols>
  <sheetData>
    <row r="1" spans="1:1">
      <c r="A1">
        <f ca="1">YEAR(TODAY())-1</f>
        <v>2019</v>
      </c>
    </row>
    <row r="2" spans="1:1">
      <c r="A2">
        <f t="shared" ref="A2" ca="1" si="0">YEAR(TODAY())</f>
        <v>2020</v>
      </c>
    </row>
    <row r="3" spans="1:1">
      <c r="A3">
        <f ca="1">YEAR(TODAY())+1</f>
        <v>2021</v>
      </c>
    </row>
  </sheetData>
  <sheetProtection password="8805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16" sqref="A16"/>
    </sheetView>
  </sheetViews>
  <sheetFormatPr defaultRowHeight="15"/>
  <cols>
    <col min="1" max="1" width="16.42578125" customWidth="1"/>
  </cols>
  <sheetData>
    <row r="1" spans="1:1">
      <c r="A1" t="str">
        <f ca="1">CONCATENATE("01.01.",YEAR(TODAY())-1)</f>
        <v>01.01.2019</v>
      </c>
    </row>
    <row r="2" spans="1:1">
      <c r="A2" t="str">
        <f ca="1">CONCATENATE("01.02.",YEAR(TODAY())-1)</f>
        <v>01.02.2019</v>
      </c>
    </row>
    <row r="3" spans="1:1">
      <c r="A3" t="str">
        <f ca="1">CONCATENATE("01.03.",YEAR(TODAY())-1)</f>
        <v>01.03.2019</v>
      </c>
    </row>
    <row r="4" spans="1:1">
      <c r="A4" t="str">
        <f ca="1">CONCATENATE("01.04.",YEAR(TODAY())-1)</f>
        <v>01.04.2019</v>
      </c>
    </row>
    <row r="5" spans="1:1">
      <c r="A5" t="str">
        <f ca="1">CONCATENATE("01.05.",YEAR(TODAY())-1)</f>
        <v>01.05.2019</v>
      </c>
    </row>
    <row r="6" spans="1:1">
      <c r="A6" t="str">
        <f ca="1">CONCATENATE("01.06.",YEAR(TODAY())-1)</f>
        <v>01.06.2019</v>
      </c>
    </row>
    <row r="7" spans="1:1">
      <c r="A7" t="str">
        <f ca="1">CONCATENATE("01.07.",YEAR(TODAY())-1)</f>
        <v>01.07.2019</v>
      </c>
    </row>
    <row r="8" spans="1:1">
      <c r="A8" t="str">
        <f ca="1">CONCATENATE("01.08.",YEAR(TODAY())-1)</f>
        <v>01.08.2019</v>
      </c>
    </row>
    <row r="9" spans="1:1">
      <c r="A9" t="str">
        <f ca="1">CONCATENATE("01.09.",YEAR(TODAY())-1)</f>
        <v>01.09.2019</v>
      </c>
    </row>
    <row r="10" spans="1:1">
      <c r="A10" t="str">
        <f ca="1">CONCATENATE("01.10.",YEAR(TODAY())-1)</f>
        <v>01.10.2019</v>
      </c>
    </row>
    <row r="11" spans="1:1">
      <c r="A11" t="str">
        <f ca="1">CONCATENATE("01.11.",YEAR(TODAY())-1)</f>
        <v>01.11.2019</v>
      </c>
    </row>
    <row r="12" spans="1:1">
      <c r="A12" t="str">
        <f ca="1">CONCATENATE("01.12.",YEAR(TODAY())-1)</f>
        <v>01.12.2019</v>
      </c>
    </row>
    <row r="13" spans="1:1">
      <c r="A13" t="str">
        <f ca="1">CONCATENATE("01.01.",YEAR(TODAY()))</f>
        <v>01.01.2020</v>
      </c>
    </row>
    <row r="14" spans="1:1">
      <c r="A14" t="str">
        <f ca="1">CONCATENATE("01.02.",YEAR(TODAY()))</f>
        <v>01.02.2020</v>
      </c>
    </row>
    <row r="15" spans="1:1">
      <c r="A15" t="str">
        <f ca="1">CONCATENATE("01.03.",YEAR(TODAY()))</f>
        <v>01.03.2020</v>
      </c>
    </row>
    <row r="16" spans="1:1">
      <c r="A16" t="str">
        <f ca="1">CONCATENATE("01.04.",YEAR(TODAY()))</f>
        <v>01.04.2020</v>
      </c>
    </row>
    <row r="17" spans="1:1">
      <c r="A17" t="str">
        <f ca="1">CONCATENATE("01.05.",YEAR(TODAY()))</f>
        <v>01.05.2020</v>
      </c>
    </row>
    <row r="18" spans="1:1">
      <c r="A18" t="str">
        <f ca="1">CONCATENATE("01.06.",YEAR(TODAY()))</f>
        <v>01.06.2020</v>
      </c>
    </row>
    <row r="19" spans="1:1">
      <c r="A19" t="str">
        <f ca="1">CONCATENATE("01.07.",YEAR(TODAY()))</f>
        <v>01.07.2020</v>
      </c>
    </row>
    <row r="20" spans="1:1">
      <c r="A20" t="str">
        <f ca="1">CONCATENATE("01.08.",YEAR(TODAY()))</f>
        <v>01.08.2020</v>
      </c>
    </row>
    <row r="21" spans="1:1">
      <c r="A21" t="str">
        <f ca="1">CONCATENATE("01.09.",YEAR(TODAY()))</f>
        <v>01.09.2020</v>
      </c>
    </row>
    <row r="22" spans="1:1">
      <c r="A22" t="str">
        <f ca="1">CONCATENATE("01.10.",YEAR(TODAY()))</f>
        <v>01.10.2020</v>
      </c>
    </row>
    <row r="23" spans="1:1">
      <c r="A23" t="str">
        <f ca="1">CONCATENATE("01.11.",YEAR(TODAY()))</f>
        <v>01.11.2020</v>
      </c>
    </row>
    <row r="24" spans="1:1">
      <c r="A24" t="str">
        <f ca="1">CONCATENATE("01.12.",YEAR(TODAY()))</f>
        <v>01.12.2020</v>
      </c>
    </row>
    <row r="25" spans="1:1">
      <c r="A25" t="str">
        <f ca="1">CONCATENATE("01.01.",YEAR(TODAY())+1)</f>
        <v>01.01.2021</v>
      </c>
    </row>
    <row r="26" spans="1:1">
      <c r="A26" t="str">
        <f ca="1">CONCATENATE("01.02.",YEAR(TODAY())+1)</f>
        <v>01.02.2021</v>
      </c>
    </row>
    <row r="27" spans="1:1">
      <c r="A27" t="str">
        <f ca="1">CONCATENATE("01.03.",YEAR(TODAY())+1)</f>
        <v>01.03.2021</v>
      </c>
    </row>
    <row r="28" spans="1:1">
      <c r="A28" t="str">
        <f ca="1">CONCATENATE("01.04.",YEAR(TODAY())+1)</f>
        <v>01.04.2021</v>
      </c>
    </row>
    <row r="29" spans="1:1">
      <c r="A29" t="str">
        <f ca="1">CONCATENATE("01.05.",YEAR(TODAY())+1)</f>
        <v>01.05.2021</v>
      </c>
    </row>
    <row r="30" spans="1:1">
      <c r="A30" t="str">
        <f ca="1">CONCATENATE("01.06.",YEAR(TODAY())+1)</f>
        <v>01.06.2021</v>
      </c>
    </row>
    <row r="31" spans="1:1">
      <c r="A31" t="str">
        <f ca="1">CONCATENATE("01.07.",YEAR(TODAY())+1)</f>
        <v>01.07.2021</v>
      </c>
    </row>
    <row r="32" spans="1:1">
      <c r="A32" t="str">
        <f ca="1">CONCATENATE("01.08.",YEAR(TODAY())+1)</f>
        <v>01.08.2021</v>
      </c>
    </row>
    <row r="33" spans="1:1">
      <c r="A33" t="str">
        <f ca="1">CONCATENATE("01.09.",YEAR(TODAY())+1)</f>
        <v>01.09.2021</v>
      </c>
    </row>
    <row r="34" spans="1:1">
      <c r="A34" t="str">
        <f ca="1">CONCATENATE("01.10.",YEAR(TODAY())+1)</f>
        <v>01.10.2021</v>
      </c>
    </row>
    <row r="35" spans="1:1">
      <c r="A35" t="str">
        <f ca="1">CONCATENATE("01.11.",YEAR(TODAY())+1)</f>
        <v>01.11.2021</v>
      </c>
    </row>
    <row r="36" spans="1:1">
      <c r="A36" t="str">
        <f ca="1">CONCATENATE("01.12.",YEAR(TODAY())+1)</f>
        <v>01.12.2021</v>
      </c>
    </row>
  </sheetData>
  <sheetProtection password="8805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6"/>
  <sheetViews>
    <sheetView topLeftCell="A31" workbookViewId="0"/>
  </sheetViews>
  <sheetFormatPr defaultRowHeight="15"/>
  <cols>
    <col min="2" max="2" width="93.85546875" bestFit="1" customWidth="1"/>
  </cols>
  <sheetData>
    <row r="1" spans="1:2">
      <c r="A1" s="3">
        <v>2000</v>
      </c>
      <c r="B1" t="s">
        <v>75</v>
      </c>
    </row>
    <row r="2" spans="1:2">
      <c r="A2" s="3">
        <v>2100</v>
      </c>
      <c r="B2" t="s">
        <v>22</v>
      </c>
    </row>
    <row r="3" spans="1:2">
      <c r="A3" s="3">
        <v>2110</v>
      </c>
      <c r="B3" t="s">
        <v>23</v>
      </c>
    </row>
    <row r="4" spans="1:2">
      <c r="A4" s="3">
        <v>2111</v>
      </c>
      <c r="B4" t="s">
        <v>24</v>
      </c>
    </row>
    <row r="5" spans="1:2">
      <c r="A5" s="3">
        <v>2112</v>
      </c>
      <c r="B5" t="s">
        <v>25</v>
      </c>
    </row>
    <row r="6" spans="1:2">
      <c r="A6" s="3">
        <v>2120</v>
      </c>
      <c r="B6" t="s">
        <v>26</v>
      </c>
    </row>
    <row r="7" spans="1:2">
      <c r="A7" s="3">
        <v>2200</v>
      </c>
      <c r="B7" t="s">
        <v>27</v>
      </c>
    </row>
    <row r="8" spans="1:2">
      <c r="A8" s="3">
        <v>2210</v>
      </c>
      <c r="B8" t="s">
        <v>28</v>
      </c>
    </row>
    <row r="9" spans="1:2">
      <c r="A9" s="3">
        <v>2220</v>
      </c>
      <c r="B9" t="s">
        <v>29</v>
      </c>
    </row>
    <row r="10" spans="1:2">
      <c r="A10" s="3">
        <v>2230</v>
      </c>
      <c r="B10" t="s">
        <v>30</v>
      </c>
    </row>
    <row r="11" spans="1:2">
      <c r="A11" s="3">
        <v>2240</v>
      </c>
      <c r="B11" t="s">
        <v>31</v>
      </c>
    </row>
    <row r="12" spans="1:2">
      <c r="A12" s="3">
        <v>2250</v>
      </c>
      <c r="B12" t="s">
        <v>32</v>
      </c>
    </row>
    <row r="13" spans="1:2">
      <c r="A13" s="3">
        <v>2260</v>
      </c>
      <c r="B13" t="s">
        <v>33</v>
      </c>
    </row>
    <row r="14" spans="1:2">
      <c r="A14" s="3">
        <v>2270</v>
      </c>
      <c r="B14" t="s">
        <v>34</v>
      </c>
    </row>
    <row r="15" spans="1:2">
      <c r="A15" s="3">
        <v>2271</v>
      </c>
      <c r="B15" t="s">
        <v>35</v>
      </c>
    </row>
    <row r="16" spans="1:2">
      <c r="A16" s="3">
        <v>2272</v>
      </c>
      <c r="B16" t="s">
        <v>36</v>
      </c>
    </row>
    <row r="17" spans="1:2">
      <c r="A17" s="3">
        <v>2273</v>
      </c>
      <c r="B17" t="s">
        <v>37</v>
      </c>
    </row>
    <row r="18" spans="1:2">
      <c r="A18" s="3">
        <v>2274</v>
      </c>
      <c r="B18" t="s">
        <v>38</v>
      </c>
    </row>
    <row r="19" spans="1:2">
      <c r="A19" s="3">
        <v>2275</v>
      </c>
      <c r="B19" t="s">
        <v>39</v>
      </c>
    </row>
    <row r="20" spans="1:2">
      <c r="A20" s="3">
        <v>2276</v>
      </c>
      <c r="B20" t="s">
        <v>40</v>
      </c>
    </row>
    <row r="21" spans="1:2">
      <c r="A21" s="3">
        <v>2280</v>
      </c>
      <c r="B21" t="s">
        <v>41</v>
      </c>
    </row>
    <row r="22" spans="1:2">
      <c r="A22" s="3">
        <v>2281</v>
      </c>
      <c r="B22" t="s">
        <v>42</v>
      </c>
    </row>
    <row r="23" spans="1:2">
      <c r="A23" s="3">
        <v>2282</v>
      </c>
      <c r="B23" t="s">
        <v>43</v>
      </c>
    </row>
    <row r="24" spans="1:2">
      <c r="A24" s="3">
        <v>2400</v>
      </c>
      <c r="B24" t="s">
        <v>44</v>
      </c>
    </row>
    <row r="25" spans="1:2">
      <c r="A25" s="3">
        <v>2410</v>
      </c>
      <c r="B25" t="s">
        <v>45</v>
      </c>
    </row>
    <row r="26" spans="1:2">
      <c r="A26" s="3">
        <v>2420</v>
      </c>
      <c r="B26" t="s">
        <v>46</v>
      </c>
    </row>
    <row r="27" spans="1:2">
      <c r="A27" s="3">
        <v>2600</v>
      </c>
      <c r="B27" t="s">
        <v>47</v>
      </c>
    </row>
    <row r="28" spans="1:2">
      <c r="A28" s="3">
        <v>2610</v>
      </c>
      <c r="B28" t="s">
        <v>48</v>
      </c>
    </row>
    <row r="29" spans="1:2">
      <c r="A29" s="3">
        <v>2620</v>
      </c>
      <c r="B29" t="s">
        <v>49</v>
      </c>
    </row>
    <row r="30" spans="1:2">
      <c r="A30" s="3">
        <v>2630</v>
      </c>
      <c r="B30" t="s">
        <v>50</v>
      </c>
    </row>
    <row r="31" spans="1:2">
      <c r="A31" s="3">
        <v>2700</v>
      </c>
      <c r="B31" t="s">
        <v>51</v>
      </c>
    </row>
    <row r="32" spans="1:2">
      <c r="A32" s="3">
        <v>2710</v>
      </c>
      <c r="B32" t="s">
        <v>52</v>
      </c>
    </row>
    <row r="33" spans="1:2">
      <c r="A33" s="3">
        <v>2720</v>
      </c>
      <c r="B33" t="s">
        <v>53</v>
      </c>
    </row>
    <row r="34" spans="1:2">
      <c r="A34" s="3">
        <v>2730</v>
      </c>
      <c r="B34" t="s">
        <v>54</v>
      </c>
    </row>
    <row r="35" spans="1:2">
      <c r="A35" s="3">
        <v>2800</v>
      </c>
      <c r="B35" t="s">
        <v>55</v>
      </c>
    </row>
    <row r="36" spans="1:2">
      <c r="A36" s="3">
        <v>3000</v>
      </c>
      <c r="B36" t="s">
        <v>76</v>
      </c>
    </row>
    <row r="37" spans="1:2">
      <c r="A37" s="3">
        <v>3100</v>
      </c>
      <c r="B37" t="s">
        <v>56</v>
      </c>
    </row>
    <row r="38" spans="1:2">
      <c r="A38" s="3">
        <v>3110</v>
      </c>
      <c r="B38" t="s">
        <v>57</v>
      </c>
    </row>
    <row r="39" spans="1:2">
      <c r="A39" s="3">
        <v>3120</v>
      </c>
      <c r="B39" t="s">
        <v>58</v>
      </c>
    </row>
    <row r="40" spans="1:2">
      <c r="A40" s="3">
        <v>3121</v>
      </c>
      <c r="B40" t="s">
        <v>59</v>
      </c>
    </row>
    <row r="41" spans="1:2">
      <c r="A41" s="3">
        <v>3122</v>
      </c>
      <c r="B41" t="s">
        <v>60</v>
      </c>
    </row>
    <row r="42" spans="1:2">
      <c r="A42" s="3">
        <v>3130</v>
      </c>
      <c r="B42" t="s">
        <v>61</v>
      </c>
    </row>
    <row r="43" spans="1:2">
      <c r="A43" s="3">
        <v>3131</v>
      </c>
      <c r="B43" t="s">
        <v>62</v>
      </c>
    </row>
    <row r="44" spans="1:2">
      <c r="A44" s="3">
        <v>3132</v>
      </c>
      <c r="B44" t="s">
        <v>63</v>
      </c>
    </row>
    <row r="45" spans="1:2">
      <c r="A45" s="3">
        <v>3140</v>
      </c>
      <c r="B45" t="s">
        <v>64</v>
      </c>
    </row>
    <row r="46" spans="1:2">
      <c r="A46" s="3">
        <v>3141</v>
      </c>
      <c r="B46" t="s">
        <v>65</v>
      </c>
    </row>
    <row r="47" spans="1:2">
      <c r="A47" s="3">
        <v>3142</v>
      </c>
      <c r="B47" t="s">
        <v>66</v>
      </c>
    </row>
    <row r="48" spans="1:2">
      <c r="A48" s="3">
        <v>3143</v>
      </c>
      <c r="B48" t="s">
        <v>67</v>
      </c>
    </row>
    <row r="49" spans="1:2">
      <c r="A49" s="3">
        <v>3150</v>
      </c>
      <c r="B49" t="s">
        <v>68</v>
      </c>
    </row>
    <row r="50" spans="1:2">
      <c r="A50" s="3">
        <v>3160</v>
      </c>
      <c r="B50" t="s">
        <v>69</v>
      </c>
    </row>
    <row r="51" spans="1:2">
      <c r="A51" s="3">
        <v>3200</v>
      </c>
      <c r="B51" t="s">
        <v>70</v>
      </c>
    </row>
    <row r="52" spans="1:2">
      <c r="A52" s="3">
        <v>3210</v>
      </c>
      <c r="B52" t="s">
        <v>71</v>
      </c>
    </row>
    <row r="53" spans="1:2">
      <c r="A53" s="3">
        <v>3220</v>
      </c>
      <c r="B53" t="s">
        <v>72</v>
      </c>
    </row>
    <row r="54" spans="1:2">
      <c r="A54" s="3">
        <v>3230</v>
      </c>
      <c r="B54" t="s">
        <v>73</v>
      </c>
    </row>
    <row r="55" spans="1:2">
      <c r="A55" s="3">
        <v>3240</v>
      </c>
      <c r="B55" t="s">
        <v>74</v>
      </c>
    </row>
    <row r="56" spans="1:2">
      <c r="A56" s="3">
        <v>9000</v>
      </c>
      <c r="B56" t="s">
        <v>77</v>
      </c>
    </row>
  </sheetData>
  <sheetProtection password="8805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'Список планів'!Область_печати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Igor</cp:lastModifiedBy>
  <cp:lastPrinted>2020-01-14T08:33:43Z</cp:lastPrinted>
  <dcterms:created xsi:type="dcterms:W3CDTF">2016-08-26T07:59:59Z</dcterms:created>
  <dcterms:modified xsi:type="dcterms:W3CDTF">2020-02-17T14:57:47Z</dcterms:modified>
</cp:coreProperties>
</file>