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8000 " sheetId="1" state="visible" r:id="rId2"/>
  </sheets>
  <definedNames>
    <definedName function="false" hidden="false" localSheetId="0" name="_xlnm.Print_Area" vbProcedure="false">'8000 '!$B$1:$L$98</definedName>
    <definedName function="false" hidden="false" localSheetId="0" name="_xlnm._FilterDatabase" vbProcedure="false">'8000 '!$A$16:$K$89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<sst xmlns="http://schemas.openxmlformats.org/spreadsheetml/2006/main" count="128" uniqueCount="107">
  <si>
    <t xml:space="preserve">ПОГОДЖЕНО:</t>
  </si>
  <si>
    <t xml:space="preserve">ЗАТВЕРДЖУЮ:</t>
  </si>
  <si>
    <t xml:space="preserve">Рішення виконавчого комітету Покровської міської ради Дніпропетровської області</t>
  </si>
  <si>
    <t xml:space="preserve">Штат у кількості 151 штатних одиниць </t>
  </si>
  <si>
    <t xml:space="preserve">з місячним фондом заробітної плати: 1357228,12грн.</t>
  </si>
  <si>
    <r>
      <rPr>
        <sz val="12"/>
        <color rgb="FF000000"/>
        <rFont val="Times New Roman"/>
        <family val="1"/>
        <charset val="204"/>
      </rPr>
      <t xml:space="preserve">Від   </t>
    </r>
    <r>
      <rPr>
        <u val="single"/>
        <sz val="12"/>
        <color rgb="FF000000"/>
        <rFont val="Times New Roman"/>
        <family val="1"/>
        <charset val="204"/>
      </rPr>
      <t xml:space="preserve">16.12.2024</t>
    </r>
    <r>
      <rPr>
        <sz val="12"/>
        <color rgb="FF000000"/>
        <rFont val="Times New Roman"/>
        <family val="1"/>
        <charset val="204"/>
      </rPr>
      <t xml:space="preserve"> № </t>
    </r>
    <r>
      <rPr>
        <u val="single"/>
        <sz val="12"/>
        <color rgb="FF000000"/>
        <rFont val="Times New Roman"/>
        <family val="1"/>
        <charset val="204"/>
      </rPr>
      <t xml:space="preserve">843/06-53-24</t>
    </r>
  </si>
  <si>
    <t xml:space="preserve">(Один мільйон триста п'ятдесят сім тисяч двісті двадцять вісім гривень 12 копійок)</t>
  </si>
  <si>
    <t xml:space="preserve">Директор ПМКП "Добробут"</t>
  </si>
  <si>
    <t xml:space="preserve">    </t>
  </si>
  <si>
    <t xml:space="preserve">Руслан СЕРГЄЄВ</t>
  </si>
  <si>
    <t xml:space="preserve">М.П.</t>
  </si>
  <si>
    <t xml:space="preserve">дата</t>
  </si>
  <si>
    <t xml:space="preserve">ШТАТНИЙ РОЗПИС </t>
  </si>
  <si>
    <t xml:space="preserve">Покровського міського комунального підприємства "Добробут"</t>
  </si>
  <si>
    <t xml:space="preserve">Вводиться з 01 січня 2025 р. </t>
  </si>
  <si>
    <t xml:space="preserve">№</t>
  </si>
  <si>
    <t xml:space="preserve">Посада (професія)</t>
  </si>
  <si>
    <t xml:space="preserve">Код за Класифі-катором професій ДК 003:2010</t>
  </si>
  <si>
    <t xml:space="preserve">Кільк. штатних одиниць</t>
  </si>
  <si>
    <t xml:space="preserve">Розряд</t>
  </si>
  <si>
    <t xml:space="preserve">Посадо-вий оклад, (тарифна ставка), грн</t>
  </si>
  <si>
    <t xml:space="preserve">Середньомі-сячна розрахункова заробітна плата штатних одиниць за посадовими окладами та тарифними ставками, грн.</t>
  </si>
  <si>
    <t xml:space="preserve">щомісячна премія згідно контракту, розпорядження , </t>
  </si>
  <si>
    <t xml:space="preserve">Місячний фонд зарплати, грн.</t>
  </si>
  <si>
    <t xml:space="preserve">Фонд зарплати з 01.04.24-31.12.24. грн.</t>
  </si>
  <si>
    <t xml:space="preserve">I</t>
  </si>
  <si>
    <t xml:space="preserve">АУП</t>
  </si>
  <si>
    <t xml:space="preserve">Директор</t>
  </si>
  <si>
    <t xml:space="preserve">1210.1</t>
  </si>
  <si>
    <t xml:space="preserve">Заступник директора</t>
  </si>
  <si>
    <t xml:space="preserve">Головний інженер</t>
  </si>
  <si>
    <t xml:space="preserve">1229.7</t>
  </si>
  <si>
    <t xml:space="preserve">Головний бухгалтер</t>
  </si>
  <si>
    <t xml:space="preserve">другая должность??</t>
  </si>
  <si>
    <t xml:space="preserve">Начальник технічного відділу</t>
  </si>
  <si>
    <t xml:space="preserve">1237.2</t>
  </si>
  <si>
    <t xml:space="preserve">Провідний бухгалтер</t>
  </si>
  <si>
    <t xml:space="preserve">Фахівець з публічних закупівель </t>
  </si>
  <si>
    <t xml:space="preserve">2419.2</t>
  </si>
  <si>
    <t xml:space="preserve">Провідний інженер з охорони праці</t>
  </si>
  <si>
    <t xml:space="preserve">2149.2</t>
  </si>
  <si>
    <t xml:space="preserve">Провідний економіст з фінансової роботи</t>
  </si>
  <si>
    <t xml:space="preserve">2441.2</t>
  </si>
  <si>
    <t xml:space="preserve">Бухгалтер</t>
  </si>
  <si>
    <t xml:space="preserve">Офісний службовець</t>
  </si>
  <si>
    <t xml:space="preserve">Всього:</t>
  </si>
  <si>
    <t xml:space="preserve">II</t>
  </si>
  <si>
    <t xml:space="preserve">Механічний цех</t>
  </si>
  <si>
    <t xml:space="preserve">Головний механік</t>
  </si>
  <si>
    <t xml:space="preserve">1222.1</t>
  </si>
  <si>
    <t xml:space="preserve">Тракторист </t>
  </si>
  <si>
    <t xml:space="preserve">Водій навантажувача </t>
  </si>
  <si>
    <t xml:space="preserve">Машиніст бульдозера (автогрейдера) </t>
  </si>
  <si>
    <t xml:space="preserve">Машиніст екскаватора </t>
  </si>
  <si>
    <t xml:space="preserve">Водій автотранспортних засобів</t>
  </si>
  <si>
    <t xml:space="preserve">Машиніст автовишки</t>
  </si>
  <si>
    <t xml:space="preserve">Авторемонтник </t>
  </si>
  <si>
    <t xml:space="preserve">Слюсар-ремонтник </t>
  </si>
  <si>
    <t xml:space="preserve">Електрогазозварник </t>
  </si>
  <si>
    <t xml:space="preserve"> </t>
  </si>
  <si>
    <t xml:space="preserve">Дорожній робітник </t>
  </si>
  <si>
    <t xml:space="preserve">Сестра медична</t>
  </si>
  <si>
    <t xml:space="preserve">Диспетчер</t>
  </si>
  <si>
    <t xml:space="preserve">III</t>
  </si>
  <si>
    <t xml:space="preserve">Охорона та інший персонал</t>
  </si>
  <si>
    <t xml:space="preserve">Завідувач господарства</t>
  </si>
  <si>
    <t xml:space="preserve">Прибиральник службових приміщень</t>
  </si>
  <si>
    <t xml:space="preserve">Сторож (вул. Гагаріна 18,                       вул. Г.Середи 28)</t>
  </si>
  <si>
    <t xml:space="preserve">IV</t>
  </si>
  <si>
    <t xml:space="preserve">Дільниця експлуатації мереж зовнішнього освітлення</t>
  </si>
  <si>
    <t xml:space="preserve">Головний енергетик</t>
  </si>
  <si>
    <t xml:space="preserve">Електромонтер з ремонту та обслуговування електроустаткування </t>
  </si>
  <si>
    <t xml:space="preserve">Електромонтажник з освітлення та освітлювальних мереж </t>
  </si>
  <si>
    <t xml:space="preserve">V</t>
  </si>
  <si>
    <t xml:space="preserve">Дільниця благоустрою території </t>
  </si>
  <si>
    <t xml:space="preserve">Начальник дільниці благоустрою території та зеленого господарства</t>
  </si>
  <si>
    <t xml:space="preserve">1222.2</t>
  </si>
  <si>
    <t xml:space="preserve">Робітник з благоустрою</t>
  </si>
  <si>
    <t xml:space="preserve">Маляр</t>
  </si>
  <si>
    <t xml:space="preserve">VI</t>
  </si>
  <si>
    <t xml:space="preserve">Дільниця зеленого господарства</t>
  </si>
  <si>
    <t xml:space="preserve">Озеленювач</t>
  </si>
  <si>
    <r>
      <rPr>
        <sz val="10"/>
        <color rgb="FF000000"/>
        <rFont val="Times New Roman"/>
        <family val="1"/>
        <charset val="204"/>
      </rPr>
      <t xml:space="preserve">Озеленювач  </t>
    </r>
    <r>
      <rPr>
        <sz val="8"/>
        <color rgb="FF000000"/>
        <rFont val="Times New Roman"/>
        <family val="1"/>
        <charset val="204"/>
      </rPr>
      <t xml:space="preserve">(сезонні роботи)</t>
    </r>
  </si>
  <si>
    <r>
      <rPr>
        <sz val="10"/>
        <color rgb="FF000000"/>
        <rFont val="Times New Roman"/>
        <family val="1"/>
        <charset val="204"/>
      </rPr>
      <t xml:space="preserve">Озеленювач </t>
    </r>
    <r>
      <rPr>
        <sz val="8"/>
        <color rgb="FF000000"/>
        <rFont val="Times New Roman"/>
        <family val="1"/>
        <charset val="204"/>
      </rPr>
      <t xml:space="preserve">(сезонні роботи)</t>
    </r>
  </si>
  <si>
    <t xml:space="preserve">VII</t>
  </si>
  <si>
    <t xml:space="preserve">Дільниця утримання малих архітектурних споруд</t>
  </si>
  <si>
    <t xml:space="preserve">Сторож (фонтану)</t>
  </si>
  <si>
    <t xml:space="preserve">Сторож (дитячого майданчику)</t>
  </si>
  <si>
    <t xml:space="preserve">VIII</t>
  </si>
  <si>
    <t xml:space="preserve">Дільниця "Парк ім. Б. Мозолевського"</t>
  </si>
  <si>
    <t xml:space="preserve">Директор дільниці "Парк ім. Б. Мозолевського"</t>
  </si>
  <si>
    <t xml:space="preserve">Озеленювач </t>
  </si>
  <si>
    <t xml:space="preserve">Озеленювач  (сезонні роботи)</t>
  </si>
  <si>
    <t xml:space="preserve">Робітник з благоустрою *</t>
  </si>
  <si>
    <t xml:space="preserve">Слюсар-сантехнік </t>
  </si>
  <si>
    <t xml:space="preserve">Сторож</t>
  </si>
  <si>
    <t xml:space="preserve">IX</t>
  </si>
  <si>
    <t xml:space="preserve">Дільниця утримання громадського туалету по вул. Центральна 47 </t>
  </si>
  <si>
    <t xml:space="preserve">X</t>
  </si>
  <si>
    <t xml:space="preserve">Дільниця "Центральне кладовище"</t>
  </si>
  <si>
    <t xml:space="preserve">Завідувач кладовища</t>
  </si>
  <si>
    <t xml:space="preserve">РАЗОМ ПО ПІДПРИЄМСТВУ</t>
  </si>
  <si>
    <t xml:space="preserve">*-при зверненні осіб, на яких покладений обов'язок відпрацювання суспільно-корисних робіт за постановою суду про несплату аліментів (періодично).</t>
  </si>
  <si>
    <t xml:space="preserve">Головний бухгалтер </t>
  </si>
  <si>
    <t xml:space="preserve">Олена КРАВЕЦЬ</t>
  </si>
  <si>
    <t xml:space="preserve">Відповідальна за кадрову роботу</t>
  </si>
  <si>
    <t xml:space="preserve">Лідія ІЛОТОВСЬКА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</si>
</sst>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"/>
    <numFmt numFmtId="166" formatCode="#,##0.00"/>
  </numFmts>
  <fonts count="14">
    <font>
      <sz val="11"/>
      <color rgb="FF000000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u val="single"/>
      <sz val="12"/>
      <color rgb="FF000000"/>
      <name val="Times New Roman"/>
      <family val="1"/>
      <charset val="204"/>
    </font>
    <font>
      <b val="true"/>
      <sz val="16"/>
      <color rgb="FF000000"/>
      <name val="Times New Roman"/>
      <family val="1"/>
      <charset val="204"/>
    </font>
    <font>
      <b val="true"/>
      <sz val="10"/>
      <color rgb="FF000000"/>
      <name val="Times New Roman"/>
      <family val="1"/>
      <charset val="204"/>
    </font>
    <font>
      <b val="true"/>
      <sz val="8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 val="true"/>
      <sz val="9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6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20" applyFont="true" applyBorder="false" applyAlignment="true" applyProtection="false">
      <alignment horizontal="left" vertical="center" textRotation="0" wrapText="true" indent="1" shrinkToFit="false"/>
      <protection locked="true" hidden="false"/>
    </xf>
    <xf numFmtId="164" fontId="5" fillId="0" borderId="0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2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2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2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0" xfId="2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5" fontId="6" fillId="0" borderId="0" xfId="2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2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0" xfId="2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0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0" xfId="2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5" fillId="0" borderId="0" xfId="2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0" xfId="2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6" fillId="0" borderId="0" xfId="2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0" xfId="2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2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4" fillId="0" borderId="1" xfId="2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0" xfId="2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0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8" fillId="0" borderId="0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2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2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9" fillId="0" borderId="0" xfId="2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3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4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4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5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6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7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8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9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0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1" xfId="2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4" fillId="0" borderId="1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0" borderId="1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0" borderId="1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0" borderId="13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4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5" xfId="2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4" fillId="0" borderId="15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0" borderId="15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0" borderId="16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9" fillId="0" borderId="4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9" fillId="0" borderId="5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9" fillId="0" borderId="17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8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0" borderId="1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4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0" borderId="4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7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2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9" fillId="0" borderId="3" xfId="2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5" fontId="9" fillId="0" borderId="4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9" fillId="0" borderId="19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9" fillId="0" borderId="20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20" applyFont="true" applyBorder="false" applyAlignment="true" applyProtection="false">
      <alignment horizontal="left" vertical="center" textRotation="0" wrapText="true" indent="1" shrinkToFit="false"/>
      <protection locked="true" hidden="false"/>
    </xf>
    <xf numFmtId="164" fontId="6" fillId="0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F0000"/>
    <pageSetUpPr fitToPage="false"/>
  </sheetPr>
  <dimension ref="A1:L96"/>
  <sheetViews>
    <sheetView showFormulas="false" showGridLines="true" showRowColHeaders="true" showZeros="true" rightToLeft="false" tabSelected="true" showOutlineSymbols="true" defaultGridColor="true" view="normal" topLeftCell="A85" colorId="64" zoomScale="90" zoomScaleNormal="90" zoomScalePageLayoutView="90" workbookViewId="0">
      <selection pane="topLeft" activeCell="B4" activeCellId="0" sqref="B4"/>
    </sheetView>
  </sheetViews>
  <sheetFormatPr defaultRowHeight="12.75" zeroHeight="false" outlineLevelRow="0" outlineLevelCol="0"/>
  <cols>
    <col collapsed="false" customWidth="true" hidden="false" outlineLevel="0" max="1" min="1" style="1" width="0.14"/>
    <col collapsed="false" customWidth="true" hidden="false" outlineLevel="0" max="2" min="2" style="1" width="5.57"/>
    <col collapsed="false" customWidth="true" hidden="false" outlineLevel="0" max="3" min="3" style="2" width="37.99"/>
    <col collapsed="false" customWidth="true" hidden="false" outlineLevel="0" max="4" min="4" style="1" width="10.85"/>
    <col collapsed="false" customWidth="true" hidden="false" outlineLevel="0" max="5" min="5" style="1" width="8.14"/>
    <col collapsed="false" customWidth="true" hidden="false" outlineLevel="0" max="6" min="6" style="1" width="5.14"/>
    <col collapsed="false" customWidth="true" hidden="false" outlineLevel="0" max="7" min="7" style="1" width="12.86"/>
    <col collapsed="false" customWidth="true" hidden="false" outlineLevel="0" max="8" min="8" style="1" width="16.71"/>
    <col collapsed="false" customWidth="true" hidden="false" outlineLevel="0" max="9" min="9" style="1" width="10.29"/>
    <col collapsed="false" customWidth="true" hidden="false" outlineLevel="0" max="10" min="10" style="1" width="15.86"/>
    <col collapsed="false" customWidth="true" hidden="true" outlineLevel="0" max="11" min="11" style="1" width="14.7"/>
    <col collapsed="false" customWidth="true" hidden="false" outlineLevel="0" max="12" min="12" style="1" width="12.14"/>
    <col collapsed="false" customWidth="true" hidden="false" outlineLevel="0" max="1025" min="13" style="1" width="8.86"/>
  </cols>
  <sheetData>
    <row r="1" customFormat="false" ht="21.75" hidden="false" customHeight="true" outlineLevel="0" collapsed="false">
      <c r="B1" s="3" t="s">
        <v>0</v>
      </c>
      <c r="C1" s="3"/>
      <c r="D1" s="3"/>
      <c r="G1" s="4" t="s">
        <v>1</v>
      </c>
      <c r="I1" s="4"/>
      <c r="J1" s="4"/>
    </row>
    <row r="2" customFormat="false" ht="38.25" hidden="false" customHeight="true" outlineLevel="0" collapsed="false">
      <c r="B2" s="5" t="s">
        <v>2</v>
      </c>
      <c r="C2" s="5"/>
      <c r="D2" s="5"/>
      <c r="F2" s="6" t="s">
        <v>3</v>
      </c>
      <c r="H2" s="7"/>
      <c r="I2" s="8"/>
      <c r="J2" s="9"/>
    </row>
    <row r="3" customFormat="false" ht="41.25" hidden="false" customHeight="true" outlineLevel="0" collapsed="false">
      <c r="B3" s="5"/>
      <c r="C3" s="5"/>
      <c r="D3" s="5"/>
      <c r="F3" s="10" t="s">
        <v>4</v>
      </c>
      <c r="G3" s="10"/>
      <c r="H3" s="10"/>
      <c r="I3" s="10"/>
      <c r="J3" s="10"/>
      <c r="K3" s="11"/>
    </row>
    <row r="4" customFormat="false" ht="43.5" hidden="false" customHeight="true" outlineLevel="0" collapsed="false">
      <c r="B4" s="12" t="s">
        <v>5</v>
      </c>
      <c r="C4" s="12"/>
      <c r="D4" s="12"/>
      <c r="F4" s="13" t="s">
        <v>6</v>
      </c>
      <c r="G4" s="13"/>
      <c r="H4" s="13"/>
      <c r="I4" s="13"/>
      <c r="J4" s="13"/>
      <c r="K4" s="14"/>
      <c r="L4" s="14"/>
    </row>
    <row r="5" customFormat="false" ht="21" hidden="false" customHeight="true" outlineLevel="0" collapsed="false">
      <c r="B5" s="15"/>
      <c r="C5" s="16"/>
      <c r="F5" s="17" t="s">
        <v>7</v>
      </c>
      <c r="H5" s="18"/>
      <c r="I5" s="18"/>
      <c r="J5" s="18"/>
    </row>
    <row r="6" customFormat="false" ht="26.25" hidden="false" customHeight="true" outlineLevel="0" collapsed="false">
      <c r="B6" s="15"/>
      <c r="C6" s="16"/>
      <c r="G6" s="19" t="s">
        <v>8</v>
      </c>
      <c r="H6" s="19"/>
      <c r="I6" s="17" t="s">
        <v>9</v>
      </c>
      <c r="J6" s="4"/>
    </row>
    <row r="7" customFormat="false" ht="12.75" hidden="false" customHeight="true" outlineLevel="0" collapsed="false">
      <c r="B7" s="15"/>
      <c r="C7" s="16"/>
      <c r="G7" s="20"/>
      <c r="H7" s="20"/>
      <c r="I7" s="20"/>
      <c r="J7" s="20"/>
    </row>
    <row r="8" customFormat="false" ht="21" hidden="false" customHeight="true" outlineLevel="0" collapsed="false">
      <c r="B8" s="15"/>
      <c r="C8" s="16"/>
      <c r="G8" s="21"/>
      <c r="H8" s="21"/>
      <c r="I8" s="22" t="s">
        <v>10</v>
      </c>
      <c r="J8" s="20"/>
    </row>
    <row r="9" customFormat="false" ht="21" hidden="false" customHeight="true" outlineLevel="0" collapsed="false">
      <c r="B9" s="15"/>
      <c r="C9" s="16"/>
      <c r="G9" s="23" t="s">
        <v>11</v>
      </c>
      <c r="H9" s="23"/>
      <c r="I9" s="20"/>
      <c r="J9" s="20"/>
    </row>
    <row r="10" customFormat="false" ht="22.5" hidden="false" customHeight="true" outlineLevel="0" collapsed="false">
      <c r="B10" s="24" t="s">
        <v>12</v>
      </c>
      <c r="C10" s="24"/>
      <c r="D10" s="24"/>
      <c r="E10" s="24"/>
      <c r="F10" s="24"/>
      <c r="G10" s="24"/>
      <c r="H10" s="24"/>
      <c r="I10" s="24"/>
      <c r="J10" s="24"/>
      <c r="K10" s="24"/>
    </row>
    <row r="11" customFormat="false" ht="21" hidden="false" customHeight="true" outlineLevel="0" collapsed="false">
      <c r="B11" s="24" t="s">
        <v>13</v>
      </c>
      <c r="C11" s="24"/>
      <c r="D11" s="24"/>
      <c r="E11" s="24"/>
      <c r="F11" s="24"/>
      <c r="G11" s="24"/>
      <c r="H11" s="24"/>
      <c r="I11" s="24"/>
      <c r="J11" s="24"/>
      <c r="K11" s="24"/>
    </row>
    <row r="12" customFormat="false" ht="20.25" hidden="false" customHeight="true" outlineLevel="0" collapsed="false">
      <c r="B12" s="24" t="s">
        <v>14</v>
      </c>
      <c r="C12" s="24"/>
      <c r="D12" s="24"/>
      <c r="E12" s="24"/>
      <c r="F12" s="24"/>
      <c r="G12" s="24"/>
      <c r="H12" s="24"/>
      <c r="I12" s="24"/>
      <c r="J12" s="24"/>
      <c r="K12" s="25"/>
    </row>
    <row r="13" customFormat="false" ht="13.5" hidden="false" customHeight="true" outlineLevel="0" collapsed="false">
      <c r="G13" s="26"/>
      <c r="H13" s="26"/>
      <c r="I13" s="26"/>
      <c r="J13" s="26"/>
      <c r="K13" s="26"/>
    </row>
    <row r="14" s="27" customFormat="true" ht="95.25" hidden="false" customHeight="true" outlineLevel="0" collapsed="false">
      <c r="B14" s="28" t="s">
        <v>15</v>
      </c>
      <c r="C14" s="29" t="s">
        <v>16</v>
      </c>
      <c r="D14" s="29" t="s">
        <v>17</v>
      </c>
      <c r="E14" s="29" t="s">
        <v>18</v>
      </c>
      <c r="F14" s="29" t="s">
        <v>19</v>
      </c>
      <c r="G14" s="29" t="s">
        <v>20</v>
      </c>
      <c r="H14" s="30" t="s">
        <v>21</v>
      </c>
      <c r="I14" s="30" t="s">
        <v>22</v>
      </c>
      <c r="J14" s="31" t="s">
        <v>23</v>
      </c>
      <c r="K14" s="32" t="s">
        <v>24</v>
      </c>
    </row>
    <row r="15" s="27" customFormat="true" ht="20.1" hidden="false" customHeight="true" outlineLevel="0" collapsed="false">
      <c r="B15" s="33" t="s">
        <v>25</v>
      </c>
      <c r="C15" s="34" t="s">
        <v>26</v>
      </c>
      <c r="D15" s="34"/>
      <c r="E15" s="34"/>
      <c r="F15" s="34"/>
      <c r="G15" s="34"/>
      <c r="H15" s="34"/>
      <c r="I15" s="34"/>
      <c r="J15" s="34"/>
      <c r="K15" s="35"/>
    </row>
    <row r="16" customFormat="false" ht="20.1" hidden="false" customHeight="true" outlineLevel="0" collapsed="false">
      <c r="B16" s="36" t="n">
        <v>1</v>
      </c>
      <c r="C16" s="37" t="s">
        <v>27</v>
      </c>
      <c r="D16" s="38" t="s">
        <v>28</v>
      </c>
      <c r="E16" s="38" t="n">
        <v>1</v>
      </c>
      <c r="F16" s="38"/>
      <c r="G16" s="39" t="n">
        <v>15485</v>
      </c>
      <c r="H16" s="39" t="n">
        <f aca="false">G16*E16</f>
        <v>15485</v>
      </c>
      <c r="I16" s="39" t="n">
        <v>10839.5</v>
      </c>
      <c r="J16" s="40" t="n">
        <f aca="false">H16+I16</f>
        <v>26324.5</v>
      </c>
      <c r="K16" s="41" t="n">
        <v>236920.5</v>
      </c>
    </row>
    <row r="17" customFormat="false" ht="20.1" hidden="false" customHeight="true" outlineLevel="0" collapsed="false">
      <c r="B17" s="36" t="n">
        <v>2</v>
      </c>
      <c r="C17" s="37" t="s">
        <v>29</v>
      </c>
      <c r="D17" s="38" t="s">
        <v>28</v>
      </c>
      <c r="E17" s="38" t="n">
        <v>1</v>
      </c>
      <c r="F17" s="38"/>
      <c r="G17" s="39" t="n">
        <v>13509</v>
      </c>
      <c r="H17" s="39" t="n">
        <f aca="false">G17*E17</f>
        <v>13509</v>
      </c>
      <c r="I17" s="39"/>
      <c r="J17" s="40" t="n">
        <f aca="false">H17+I17</f>
        <v>13509</v>
      </c>
      <c r="K17" s="41" t="n">
        <v>121581</v>
      </c>
    </row>
    <row r="18" customFormat="false" ht="20.1" hidden="false" customHeight="true" outlineLevel="0" collapsed="false">
      <c r="B18" s="36" t="n">
        <v>3</v>
      </c>
      <c r="C18" s="37" t="s">
        <v>30</v>
      </c>
      <c r="D18" s="38" t="s">
        <v>31</v>
      </c>
      <c r="E18" s="38" t="n">
        <v>1</v>
      </c>
      <c r="F18" s="38"/>
      <c r="G18" s="39" t="n">
        <v>13509</v>
      </c>
      <c r="H18" s="39" t="n">
        <f aca="false">G18*E18</f>
        <v>13509</v>
      </c>
      <c r="I18" s="39"/>
      <c r="J18" s="40" t="n">
        <f aca="false">H18+I18</f>
        <v>13509</v>
      </c>
      <c r="K18" s="41" t="n">
        <v>121581</v>
      </c>
    </row>
    <row r="19" customFormat="false" ht="20.1" hidden="false" customHeight="true" outlineLevel="0" collapsed="false">
      <c r="B19" s="36" t="n">
        <v>4</v>
      </c>
      <c r="C19" s="37" t="s">
        <v>32</v>
      </c>
      <c r="D19" s="38" t="n">
        <v>1231</v>
      </c>
      <c r="E19" s="38" t="n">
        <v>1</v>
      </c>
      <c r="F19" s="38"/>
      <c r="G19" s="39" t="n">
        <v>13509</v>
      </c>
      <c r="H19" s="39" t="n">
        <f aca="false">G19*E19</f>
        <v>13509</v>
      </c>
      <c r="I19" s="39"/>
      <c r="J19" s="40" t="n">
        <f aca="false">H19+I19</f>
        <v>13509</v>
      </c>
      <c r="K19" s="41" t="n">
        <v>121581</v>
      </c>
    </row>
    <row r="20" customFormat="false" ht="20.1" hidden="false" customHeight="true" outlineLevel="0" collapsed="false">
      <c r="A20" s="1" t="s">
        <v>33</v>
      </c>
      <c r="B20" s="36" t="n">
        <v>5</v>
      </c>
      <c r="C20" s="37" t="s">
        <v>34</v>
      </c>
      <c r="D20" s="38" t="s">
        <v>35</v>
      </c>
      <c r="E20" s="38" t="n">
        <v>1</v>
      </c>
      <c r="F20" s="38"/>
      <c r="G20" s="39" t="n">
        <v>11202</v>
      </c>
      <c r="H20" s="39" t="n">
        <f aca="false">G20*E20</f>
        <v>11202</v>
      </c>
      <c r="I20" s="39"/>
      <c r="J20" s="40" t="n">
        <f aca="false">H20+I20</f>
        <v>11202</v>
      </c>
      <c r="K20" s="41" t="n">
        <v>100818</v>
      </c>
    </row>
    <row r="21" customFormat="false" ht="20.1" hidden="false" customHeight="true" outlineLevel="0" collapsed="false">
      <c r="B21" s="36" t="n">
        <v>6</v>
      </c>
      <c r="C21" s="37" t="s">
        <v>36</v>
      </c>
      <c r="D21" s="38" t="n">
        <v>3433</v>
      </c>
      <c r="E21" s="38" t="n">
        <v>2</v>
      </c>
      <c r="F21" s="38"/>
      <c r="G21" s="39" t="n">
        <v>9884</v>
      </c>
      <c r="H21" s="39" t="n">
        <f aca="false">G21*E21</f>
        <v>19768</v>
      </c>
      <c r="I21" s="39"/>
      <c r="J21" s="40" t="n">
        <f aca="false">H21+I21</f>
        <v>19768</v>
      </c>
      <c r="K21" s="41" t="n">
        <v>177912</v>
      </c>
    </row>
    <row r="22" customFormat="false" ht="20.1" hidden="false" customHeight="true" outlineLevel="0" collapsed="false">
      <c r="B22" s="36" t="n">
        <v>7</v>
      </c>
      <c r="C22" s="37" t="s">
        <v>37</v>
      </c>
      <c r="D22" s="38" t="s">
        <v>38</v>
      </c>
      <c r="E22" s="38" t="n">
        <v>1</v>
      </c>
      <c r="F22" s="38"/>
      <c r="G22" s="39" t="n">
        <v>9884</v>
      </c>
      <c r="H22" s="39" t="n">
        <f aca="false">G22*E22</f>
        <v>9884</v>
      </c>
      <c r="I22" s="39"/>
      <c r="J22" s="40" t="n">
        <f aca="false">H22+I22</f>
        <v>9884</v>
      </c>
      <c r="K22" s="41" t="n">
        <v>88956</v>
      </c>
    </row>
    <row r="23" customFormat="false" ht="19.5" hidden="false" customHeight="true" outlineLevel="0" collapsed="false">
      <c r="B23" s="36" t="n">
        <v>8</v>
      </c>
      <c r="C23" s="37" t="s">
        <v>39</v>
      </c>
      <c r="D23" s="38" t="s">
        <v>40</v>
      </c>
      <c r="E23" s="38" t="n">
        <v>1</v>
      </c>
      <c r="F23" s="38"/>
      <c r="G23" s="39" t="n">
        <v>9884</v>
      </c>
      <c r="H23" s="39" t="n">
        <f aca="false">G23*E23</f>
        <v>9884</v>
      </c>
      <c r="I23" s="39"/>
      <c r="J23" s="40" t="n">
        <f aca="false">H23+I23</f>
        <v>9884</v>
      </c>
      <c r="K23" s="41" t="n">
        <v>88956</v>
      </c>
    </row>
    <row r="24" customFormat="false" ht="26.25" hidden="false" customHeight="true" outlineLevel="0" collapsed="false">
      <c r="B24" s="36" t="n">
        <v>9</v>
      </c>
      <c r="C24" s="37" t="s">
        <v>41</v>
      </c>
      <c r="D24" s="38" t="s">
        <v>42</v>
      </c>
      <c r="E24" s="38" t="n">
        <v>1</v>
      </c>
      <c r="F24" s="38"/>
      <c r="G24" s="39" t="n">
        <v>9884</v>
      </c>
      <c r="H24" s="39" t="n">
        <f aca="false">G24*E24</f>
        <v>9884</v>
      </c>
      <c r="I24" s="39"/>
      <c r="J24" s="40" t="n">
        <f aca="false">H24+I24</f>
        <v>9884</v>
      </c>
      <c r="K24" s="41" t="n">
        <v>88956</v>
      </c>
    </row>
    <row r="25" customFormat="false" ht="20.1" hidden="false" customHeight="true" outlineLevel="0" collapsed="false">
      <c r="B25" s="36" t="n">
        <v>10</v>
      </c>
      <c r="C25" s="37" t="s">
        <v>43</v>
      </c>
      <c r="D25" s="38" t="n">
        <v>3433</v>
      </c>
      <c r="E25" s="38" t="n">
        <v>1</v>
      </c>
      <c r="F25" s="38"/>
      <c r="G25" s="39" t="n">
        <v>8566</v>
      </c>
      <c r="H25" s="39" t="n">
        <f aca="false">G25*E25</f>
        <v>8566</v>
      </c>
      <c r="I25" s="39"/>
      <c r="J25" s="40" t="n">
        <f aca="false">H25+I25</f>
        <v>8566</v>
      </c>
      <c r="K25" s="41" t="n">
        <v>77094</v>
      </c>
    </row>
    <row r="26" customFormat="false" ht="20.1" hidden="false" customHeight="true" outlineLevel="0" collapsed="false">
      <c r="B26" s="42" t="n">
        <v>11</v>
      </c>
      <c r="C26" s="43" t="s">
        <v>44</v>
      </c>
      <c r="D26" s="44" t="n">
        <v>4144</v>
      </c>
      <c r="E26" s="44" t="n">
        <v>1</v>
      </c>
      <c r="F26" s="44"/>
      <c r="G26" s="45" t="n">
        <v>8100</v>
      </c>
      <c r="H26" s="45" t="n">
        <f aca="false">G26*E26</f>
        <v>8100</v>
      </c>
      <c r="I26" s="45"/>
      <c r="J26" s="46" t="n">
        <f aca="false">H26+I26</f>
        <v>8100</v>
      </c>
      <c r="K26" s="41" t="n">
        <f aca="false">J26*9</f>
        <v>72900</v>
      </c>
    </row>
    <row r="27" s="27" customFormat="true" ht="20.1" hidden="false" customHeight="true" outlineLevel="0" collapsed="false">
      <c r="B27" s="28" t="s">
        <v>45</v>
      </c>
      <c r="C27" s="28"/>
      <c r="D27" s="29"/>
      <c r="E27" s="29" t="n">
        <f aca="false">SUM(E16:E26)</f>
        <v>12</v>
      </c>
      <c r="F27" s="29"/>
      <c r="G27" s="47"/>
      <c r="H27" s="47" t="n">
        <f aca="false">SUM(H16:H26)</f>
        <v>133300</v>
      </c>
      <c r="I27" s="47" t="n">
        <f aca="false">SUM(I16:I26)</f>
        <v>10839.5</v>
      </c>
      <c r="J27" s="48" t="n">
        <f aca="false">SUM(J16:J26)</f>
        <v>144139.5</v>
      </c>
      <c r="K27" s="49" t="n">
        <f aca="false">SUM(K16:K26)</f>
        <v>1297255.5</v>
      </c>
    </row>
    <row r="28" customFormat="false" ht="20.1" hidden="false" customHeight="true" outlineLevel="0" collapsed="false">
      <c r="B28" s="33" t="s">
        <v>46</v>
      </c>
      <c r="C28" s="34" t="s">
        <v>47</v>
      </c>
      <c r="D28" s="34"/>
      <c r="E28" s="34"/>
      <c r="F28" s="34"/>
      <c r="G28" s="34"/>
      <c r="H28" s="34"/>
      <c r="I28" s="34"/>
      <c r="J28" s="34"/>
      <c r="K28" s="50"/>
    </row>
    <row r="29" customFormat="false" ht="20.1" hidden="false" customHeight="true" outlineLevel="0" collapsed="false">
      <c r="B29" s="36" t="n">
        <v>1</v>
      </c>
      <c r="C29" s="37" t="s">
        <v>48</v>
      </c>
      <c r="D29" s="38" t="s">
        <v>49</v>
      </c>
      <c r="E29" s="38" t="n">
        <v>1</v>
      </c>
      <c r="F29" s="38"/>
      <c r="G29" s="39" t="n">
        <v>11301</v>
      </c>
      <c r="H29" s="39" t="n">
        <f aca="false">G29*E29</f>
        <v>11301</v>
      </c>
      <c r="I29" s="39"/>
      <c r="J29" s="40" t="n">
        <f aca="false">H29+I29</f>
        <v>11301</v>
      </c>
      <c r="K29" s="41" t="n">
        <v>101709</v>
      </c>
    </row>
    <row r="30" customFormat="false" ht="20.1" hidden="false" customHeight="true" outlineLevel="0" collapsed="false">
      <c r="B30" s="36" t="n">
        <v>2</v>
      </c>
      <c r="C30" s="37" t="s">
        <v>50</v>
      </c>
      <c r="D30" s="38" t="n">
        <v>8331</v>
      </c>
      <c r="E30" s="38" t="n">
        <v>4</v>
      </c>
      <c r="F30" s="38" t="n">
        <v>5</v>
      </c>
      <c r="G30" s="39" t="n">
        <v>53.89</v>
      </c>
      <c r="H30" s="39" t="n">
        <f aca="false">G30*E30*174</f>
        <v>37507.44</v>
      </c>
      <c r="I30" s="39"/>
      <c r="J30" s="40" t="n">
        <f aca="false">H30+I30</f>
        <v>37507.44</v>
      </c>
      <c r="K30" s="41" t="n">
        <v>323404.65</v>
      </c>
    </row>
    <row r="31" customFormat="false" ht="20.1" hidden="false" customHeight="true" outlineLevel="0" collapsed="false">
      <c r="B31" s="36" t="n">
        <v>3</v>
      </c>
      <c r="C31" s="37" t="s">
        <v>51</v>
      </c>
      <c r="D31" s="38" t="n">
        <v>8334</v>
      </c>
      <c r="E31" s="38" t="n">
        <v>3</v>
      </c>
      <c r="F31" s="38" t="n">
        <v>5</v>
      </c>
      <c r="G31" s="39" t="n">
        <v>53.89</v>
      </c>
      <c r="H31" s="39" t="n">
        <f aca="false">G31*E31*174</f>
        <v>28130.58</v>
      </c>
      <c r="I31" s="39"/>
      <c r="J31" s="40" t="n">
        <f aca="false">H31+I31</f>
        <v>28130.58</v>
      </c>
      <c r="K31" s="41" t="n">
        <v>242553.51</v>
      </c>
    </row>
    <row r="32" customFormat="false" ht="20.1" hidden="false" customHeight="true" outlineLevel="0" collapsed="false">
      <c r="A32" s="1" t="n">
        <v>4</v>
      </c>
      <c r="B32" s="36" t="n">
        <v>4</v>
      </c>
      <c r="C32" s="37" t="s">
        <v>52</v>
      </c>
      <c r="D32" s="38" t="n">
        <v>8332</v>
      </c>
      <c r="E32" s="38" t="n">
        <v>1</v>
      </c>
      <c r="F32" s="38" t="n">
        <v>5</v>
      </c>
      <c r="G32" s="39" t="n">
        <v>53.89</v>
      </c>
      <c r="H32" s="39" t="n">
        <f aca="false">G32*E32*174</f>
        <v>9376.86</v>
      </c>
      <c r="I32" s="39"/>
      <c r="J32" s="40" t="n">
        <f aca="false">H32+I32</f>
        <v>9376.86</v>
      </c>
      <c r="K32" s="41" t="n">
        <v>80851.14</v>
      </c>
    </row>
    <row r="33" customFormat="false" ht="20.1" hidden="false" customHeight="true" outlineLevel="0" collapsed="false">
      <c r="B33" s="36" t="n">
        <v>5</v>
      </c>
      <c r="C33" s="37" t="s">
        <v>53</v>
      </c>
      <c r="D33" s="38" t="n">
        <v>8111</v>
      </c>
      <c r="E33" s="38" t="n">
        <v>1</v>
      </c>
      <c r="F33" s="38" t="n">
        <v>5</v>
      </c>
      <c r="G33" s="39" t="n">
        <v>53.89</v>
      </c>
      <c r="H33" s="39" t="n">
        <f aca="false">G33*E33*174</f>
        <v>9376.86</v>
      </c>
      <c r="I33" s="39"/>
      <c r="J33" s="40" t="n">
        <f aca="false">H33+I33</f>
        <v>9376.86</v>
      </c>
      <c r="K33" s="41" t="n">
        <v>80851.14</v>
      </c>
    </row>
    <row r="34" customFormat="false" ht="20.1" hidden="false" customHeight="true" outlineLevel="0" collapsed="false">
      <c r="B34" s="36" t="n">
        <v>6</v>
      </c>
      <c r="C34" s="37" t="s">
        <v>54</v>
      </c>
      <c r="D34" s="38" t="n">
        <v>8322</v>
      </c>
      <c r="E34" s="38" t="n">
        <v>6</v>
      </c>
      <c r="F34" s="38" t="n">
        <v>5</v>
      </c>
      <c r="G34" s="39" t="n">
        <v>53.89</v>
      </c>
      <c r="H34" s="39" t="n">
        <f aca="false">G34*E34*174</f>
        <v>56261.16</v>
      </c>
      <c r="I34" s="39"/>
      <c r="J34" s="40" t="n">
        <f aca="false">H34+I34</f>
        <v>56261.16</v>
      </c>
      <c r="K34" s="41" t="n">
        <v>485107.02</v>
      </c>
    </row>
    <row r="35" customFormat="false" ht="20.1" hidden="false" customHeight="true" outlineLevel="0" collapsed="false">
      <c r="B35" s="36" t="n">
        <v>7</v>
      </c>
      <c r="C35" s="37" t="s">
        <v>54</v>
      </c>
      <c r="D35" s="38" t="n">
        <v>8322</v>
      </c>
      <c r="E35" s="38" t="n">
        <v>1</v>
      </c>
      <c r="F35" s="38" t="n">
        <v>4</v>
      </c>
      <c r="G35" s="39" t="n">
        <v>51.44</v>
      </c>
      <c r="H35" s="39" t="n">
        <f aca="false">G35*E35*174</f>
        <v>8950.56</v>
      </c>
      <c r="I35" s="39"/>
      <c r="J35" s="40" t="n">
        <f aca="false">H35+I35</f>
        <v>8950.56</v>
      </c>
      <c r="K35" s="41" t="n">
        <v>77175.45</v>
      </c>
    </row>
    <row r="36" customFormat="false" ht="20.1" hidden="false" customHeight="true" outlineLevel="0" collapsed="false">
      <c r="B36" s="36" t="n">
        <v>8</v>
      </c>
      <c r="C36" s="37" t="s">
        <v>55</v>
      </c>
      <c r="D36" s="38" t="n">
        <v>8333</v>
      </c>
      <c r="E36" s="38" t="n">
        <v>3</v>
      </c>
      <c r="F36" s="38" t="n">
        <v>5</v>
      </c>
      <c r="G36" s="39" t="n">
        <v>53.89</v>
      </c>
      <c r="H36" s="39" t="n">
        <f aca="false">G36*E36*174</f>
        <v>28130.58</v>
      </c>
      <c r="I36" s="39"/>
      <c r="J36" s="40" t="n">
        <f aca="false">H36+I36</f>
        <v>28130.58</v>
      </c>
      <c r="K36" s="41" t="n">
        <v>242553.51</v>
      </c>
    </row>
    <row r="37" customFormat="false" ht="20.1" hidden="false" customHeight="true" outlineLevel="0" collapsed="false">
      <c r="B37" s="36" t="n">
        <v>9</v>
      </c>
      <c r="C37" s="37" t="s">
        <v>56</v>
      </c>
      <c r="D37" s="38" t="n">
        <v>7239</v>
      </c>
      <c r="E37" s="38" t="n">
        <v>2</v>
      </c>
      <c r="F37" s="38" t="n">
        <v>5</v>
      </c>
      <c r="G37" s="39" t="n">
        <v>53.89</v>
      </c>
      <c r="H37" s="39" t="n">
        <f aca="false">G37*E37*174</f>
        <v>18753.72</v>
      </c>
      <c r="I37" s="39"/>
      <c r="J37" s="40" t="n">
        <f aca="false">H37+I37</f>
        <v>18753.72</v>
      </c>
      <c r="K37" s="41" t="n">
        <v>161702.37</v>
      </c>
    </row>
    <row r="38" customFormat="false" ht="20.1" hidden="false" customHeight="true" outlineLevel="0" collapsed="false">
      <c r="B38" s="36" t="n">
        <v>10</v>
      </c>
      <c r="C38" s="37" t="s">
        <v>57</v>
      </c>
      <c r="D38" s="38" t="n">
        <v>7233</v>
      </c>
      <c r="E38" s="38" t="n">
        <v>2</v>
      </c>
      <c r="F38" s="38" t="n">
        <v>3</v>
      </c>
      <c r="G38" s="39" t="n">
        <v>49</v>
      </c>
      <c r="H38" s="39" t="n">
        <f aca="false">G38*E38*174</f>
        <v>17052</v>
      </c>
      <c r="I38" s="39"/>
      <c r="J38" s="40" t="n">
        <f aca="false">H38+I38</f>
        <v>17052</v>
      </c>
      <c r="K38" s="41" t="n">
        <v>147029.4</v>
      </c>
    </row>
    <row r="39" customFormat="false" ht="20.1" hidden="false" customHeight="true" outlineLevel="0" collapsed="false">
      <c r="B39" s="36" t="n">
        <v>11</v>
      </c>
      <c r="C39" s="37" t="s">
        <v>58</v>
      </c>
      <c r="D39" s="38" t="n">
        <v>7212</v>
      </c>
      <c r="E39" s="38" t="n">
        <v>1</v>
      </c>
      <c r="F39" s="38" t="n">
        <v>5</v>
      </c>
      <c r="G39" s="39" t="n">
        <v>53.89</v>
      </c>
      <c r="H39" s="39" t="n">
        <f aca="false">G39*E39*174</f>
        <v>9376.86</v>
      </c>
      <c r="I39" s="39"/>
      <c r="J39" s="40" t="n">
        <f aca="false">H39+I39</f>
        <v>9376.86</v>
      </c>
      <c r="K39" s="41" t="n">
        <v>80851.14</v>
      </c>
    </row>
    <row r="40" customFormat="false" ht="20.1" hidden="false" customHeight="true" outlineLevel="0" collapsed="false">
      <c r="B40" s="36" t="n">
        <v>12</v>
      </c>
      <c r="C40" s="37" t="s">
        <v>58</v>
      </c>
      <c r="D40" s="38" t="n">
        <v>7212</v>
      </c>
      <c r="E40" s="38" t="n">
        <v>1</v>
      </c>
      <c r="F40" s="38" t="n">
        <v>3</v>
      </c>
      <c r="G40" s="39" t="n">
        <v>49</v>
      </c>
      <c r="H40" s="39" t="n">
        <f aca="false">G40*E40*174</f>
        <v>8526</v>
      </c>
      <c r="I40" s="39"/>
      <c r="J40" s="40" t="n">
        <f aca="false">H40+I40</f>
        <v>8526</v>
      </c>
      <c r="K40" s="41" t="n">
        <v>73514.7</v>
      </c>
    </row>
    <row r="41" customFormat="false" ht="20.1" hidden="false" customHeight="true" outlineLevel="0" collapsed="false">
      <c r="A41" s="1" t="s">
        <v>59</v>
      </c>
      <c r="B41" s="36" t="n">
        <v>13</v>
      </c>
      <c r="C41" s="37" t="s">
        <v>60</v>
      </c>
      <c r="D41" s="38" t="n">
        <v>8332</v>
      </c>
      <c r="E41" s="38" t="n">
        <v>2</v>
      </c>
      <c r="F41" s="38" t="n">
        <v>4</v>
      </c>
      <c r="G41" s="39" t="n">
        <v>49.24</v>
      </c>
      <c r="H41" s="39" t="n">
        <f aca="false">G41*E41*174</f>
        <v>17135.52</v>
      </c>
      <c r="I41" s="39"/>
      <c r="J41" s="40" t="n">
        <f aca="false">H41+I41</f>
        <v>17135.52</v>
      </c>
      <c r="K41" s="41" t="n">
        <v>149249.88</v>
      </c>
    </row>
    <row r="42" customFormat="false" ht="20.1" hidden="false" customHeight="true" outlineLevel="0" collapsed="false">
      <c r="B42" s="36" t="n">
        <v>14</v>
      </c>
      <c r="C42" s="37" t="s">
        <v>61</v>
      </c>
      <c r="D42" s="38" t="n">
        <v>3231</v>
      </c>
      <c r="E42" s="38" t="n">
        <v>0.25</v>
      </c>
      <c r="F42" s="38" t="n">
        <v>1</v>
      </c>
      <c r="G42" s="39" t="n">
        <v>8000</v>
      </c>
      <c r="H42" s="39" t="n">
        <f aca="false">G42*E42</f>
        <v>2000</v>
      </c>
      <c r="I42" s="39"/>
      <c r="J42" s="40" t="n">
        <f aca="false">H42+I42</f>
        <v>2000</v>
      </c>
      <c r="K42" s="41" t="n">
        <v>18000</v>
      </c>
    </row>
    <row r="43" customFormat="false" ht="20.1" hidden="false" customHeight="true" outlineLevel="0" collapsed="false">
      <c r="B43" s="42" t="n">
        <v>15</v>
      </c>
      <c r="C43" s="43" t="s">
        <v>62</v>
      </c>
      <c r="D43" s="44" t="n">
        <v>3119</v>
      </c>
      <c r="E43" s="44" t="n">
        <v>0.75</v>
      </c>
      <c r="F43" s="44" t="n">
        <v>1</v>
      </c>
      <c r="G43" s="45" t="n">
        <v>8000</v>
      </c>
      <c r="H43" s="45" t="n">
        <f aca="false">G43*E43</f>
        <v>6000</v>
      </c>
      <c r="I43" s="45"/>
      <c r="J43" s="46" t="n">
        <f aca="false">H43+I43</f>
        <v>6000</v>
      </c>
      <c r="K43" s="41" t="n">
        <v>54000</v>
      </c>
    </row>
    <row r="44" s="27" customFormat="true" ht="20.1" hidden="false" customHeight="true" outlineLevel="0" collapsed="false">
      <c r="B44" s="28" t="s">
        <v>45</v>
      </c>
      <c r="C44" s="28"/>
      <c r="D44" s="29"/>
      <c r="E44" s="29" t="n">
        <f aca="false">SUM(E29:E43)</f>
        <v>29</v>
      </c>
      <c r="F44" s="29"/>
      <c r="G44" s="47"/>
      <c r="H44" s="47" t="n">
        <f aca="false">SUM(H29:H43)</f>
        <v>267879.14</v>
      </c>
      <c r="I44" s="47"/>
      <c r="J44" s="48" t="n">
        <f aca="false">SUM(J29:J43)</f>
        <v>267879.14</v>
      </c>
      <c r="K44" s="49" t="n">
        <f aca="false">SUM(K29:K43)</f>
        <v>2318552.91</v>
      </c>
    </row>
    <row r="45" customFormat="false" ht="20.1" hidden="false" customHeight="true" outlineLevel="0" collapsed="false">
      <c r="B45" s="33" t="s">
        <v>63</v>
      </c>
      <c r="C45" s="34" t="s">
        <v>64</v>
      </c>
      <c r="D45" s="34"/>
      <c r="E45" s="34"/>
      <c r="F45" s="34"/>
      <c r="G45" s="34"/>
      <c r="H45" s="34"/>
      <c r="I45" s="34"/>
      <c r="J45" s="34"/>
      <c r="K45" s="50"/>
    </row>
    <row r="46" customFormat="false" ht="20.1" hidden="false" customHeight="true" outlineLevel="0" collapsed="false">
      <c r="B46" s="36" t="n">
        <v>1</v>
      </c>
      <c r="C46" s="37" t="s">
        <v>65</v>
      </c>
      <c r="D46" s="38" t="n">
        <v>1239</v>
      </c>
      <c r="E46" s="38" t="n">
        <v>1</v>
      </c>
      <c r="F46" s="38"/>
      <c r="G46" s="39" t="n">
        <v>8100</v>
      </c>
      <c r="H46" s="39" t="n">
        <f aca="false">G46*E46</f>
        <v>8100</v>
      </c>
      <c r="I46" s="39"/>
      <c r="J46" s="40" t="n">
        <f aca="false">I46+H46</f>
        <v>8100</v>
      </c>
      <c r="K46" s="41" t="n">
        <v>72900</v>
      </c>
    </row>
    <row r="47" customFormat="false" ht="20.1" hidden="false" customHeight="true" outlineLevel="0" collapsed="false">
      <c r="B47" s="36" t="n">
        <v>2</v>
      </c>
      <c r="C47" s="37" t="s">
        <v>62</v>
      </c>
      <c r="D47" s="38" t="n">
        <v>3119</v>
      </c>
      <c r="E47" s="38" t="n">
        <v>1</v>
      </c>
      <c r="F47" s="38" t="n">
        <v>1</v>
      </c>
      <c r="G47" s="39" t="n">
        <v>48</v>
      </c>
      <c r="H47" s="39" t="n">
        <f aca="false">G47*E47*174</f>
        <v>8352</v>
      </c>
      <c r="I47" s="39"/>
      <c r="J47" s="40" t="n">
        <f aca="false">I47+H47</f>
        <v>8352</v>
      </c>
      <c r="K47" s="41" t="n">
        <v>72014.4</v>
      </c>
    </row>
    <row r="48" customFormat="false" ht="18.75" hidden="false" customHeight="true" outlineLevel="0" collapsed="false">
      <c r="B48" s="36" t="n">
        <v>3</v>
      </c>
      <c r="C48" s="37" t="s">
        <v>66</v>
      </c>
      <c r="D48" s="38" t="n">
        <v>9132</v>
      </c>
      <c r="E48" s="38" t="n">
        <v>1</v>
      </c>
      <c r="F48" s="38" t="n">
        <v>1</v>
      </c>
      <c r="G48" s="39" t="n">
        <v>8000</v>
      </c>
      <c r="H48" s="51" t="n">
        <f aca="false">G48*E48</f>
        <v>8000</v>
      </c>
      <c r="I48" s="39"/>
      <c r="J48" s="40" t="n">
        <f aca="false">I48+H48</f>
        <v>8000</v>
      </c>
      <c r="K48" s="41" t="n">
        <v>72000</v>
      </c>
    </row>
    <row r="49" customFormat="false" ht="26.25" hidden="false" customHeight="false" outlineLevel="0" collapsed="false">
      <c r="B49" s="42" t="n">
        <v>4</v>
      </c>
      <c r="C49" s="43" t="s">
        <v>67</v>
      </c>
      <c r="D49" s="44" t="n">
        <v>9152</v>
      </c>
      <c r="E49" s="44" t="n">
        <v>11</v>
      </c>
      <c r="F49" s="44" t="n">
        <v>1</v>
      </c>
      <c r="G49" s="45" t="n">
        <v>48</v>
      </c>
      <c r="H49" s="45" t="n">
        <f aca="false">G49*E49*174</f>
        <v>91872</v>
      </c>
      <c r="I49" s="45"/>
      <c r="J49" s="46" t="n">
        <f aca="false">I49+H49</f>
        <v>91872</v>
      </c>
      <c r="K49" s="41" t="n">
        <v>792158.4</v>
      </c>
    </row>
    <row r="50" s="27" customFormat="true" ht="20.1" hidden="false" customHeight="true" outlineLevel="0" collapsed="false">
      <c r="B50" s="28" t="s">
        <v>45</v>
      </c>
      <c r="C50" s="28"/>
      <c r="D50" s="29"/>
      <c r="E50" s="29" t="n">
        <f aca="false">SUM(E46:E49)</f>
        <v>14</v>
      </c>
      <c r="F50" s="29"/>
      <c r="G50" s="47"/>
      <c r="H50" s="47" t="n">
        <f aca="false">SUM(H46:H49)</f>
        <v>116324</v>
      </c>
      <c r="I50" s="47"/>
      <c r="J50" s="48" t="n">
        <f aca="false">SUM(J46:J49)</f>
        <v>116324</v>
      </c>
      <c r="K50" s="49" t="n">
        <f aca="false">SUM(K46:K49)</f>
        <v>1009072.8</v>
      </c>
    </row>
    <row r="51" customFormat="false" ht="20.1" hidden="false" customHeight="true" outlineLevel="0" collapsed="false">
      <c r="B51" s="33" t="s">
        <v>68</v>
      </c>
      <c r="C51" s="34" t="s">
        <v>69</v>
      </c>
      <c r="D51" s="34"/>
      <c r="E51" s="34"/>
      <c r="F51" s="34"/>
      <c r="G51" s="34"/>
      <c r="H51" s="34"/>
      <c r="I51" s="34"/>
      <c r="J51" s="34"/>
      <c r="K51" s="50"/>
    </row>
    <row r="52" customFormat="false" ht="20.1" hidden="false" customHeight="true" outlineLevel="0" collapsed="false">
      <c r="B52" s="36" t="n">
        <v>1</v>
      </c>
      <c r="C52" s="37" t="s">
        <v>70</v>
      </c>
      <c r="D52" s="38" t="s">
        <v>49</v>
      </c>
      <c r="E52" s="38" t="n">
        <v>1</v>
      </c>
      <c r="F52" s="38"/>
      <c r="G52" s="39" t="n">
        <v>12145</v>
      </c>
      <c r="H52" s="39" t="n">
        <f aca="false">G52*E52</f>
        <v>12145</v>
      </c>
      <c r="I52" s="39"/>
      <c r="J52" s="40" t="n">
        <f aca="false">I52+H52</f>
        <v>12145</v>
      </c>
      <c r="K52" s="41" t="n">
        <v>109305</v>
      </c>
    </row>
    <row r="53" customFormat="false" ht="25.5" hidden="false" customHeight="false" outlineLevel="0" collapsed="false">
      <c r="B53" s="36" t="n">
        <v>2</v>
      </c>
      <c r="C53" s="37" t="s">
        <v>71</v>
      </c>
      <c r="D53" s="38" t="n">
        <v>7241</v>
      </c>
      <c r="E53" s="38" t="n">
        <v>2</v>
      </c>
      <c r="F53" s="38" t="n">
        <v>3</v>
      </c>
      <c r="G53" s="39" t="n">
        <v>49</v>
      </c>
      <c r="H53" s="39" t="n">
        <f aca="false">G53*E53*174</f>
        <v>17052</v>
      </c>
      <c r="I53" s="39"/>
      <c r="J53" s="40" t="n">
        <f aca="false">I53+H53</f>
        <v>17052</v>
      </c>
      <c r="K53" s="41" t="n">
        <v>150030</v>
      </c>
    </row>
    <row r="54" customFormat="false" ht="25.5" hidden="false" customHeight="false" outlineLevel="0" collapsed="false">
      <c r="B54" s="36" t="n">
        <v>3</v>
      </c>
      <c r="C54" s="37" t="s">
        <v>71</v>
      </c>
      <c r="D54" s="38" t="n">
        <v>7241</v>
      </c>
      <c r="E54" s="38" t="n">
        <v>2</v>
      </c>
      <c r="F54" s="38" t="n">
        <v>5</v>
      </c>
      <c r="G54" s="39" t="n">
        <v>61.27</v>
      </c>
      <c r="H54" s="39" t="n">
        <f aca="false">G54*E54*174</f>
        <v>21321.96</v>
      </c>
      <c r="I54" s="39"/>
      <c r="J54" s="40" t="n">
        <f aca="false">I54+H54</f>
        <v>21321.96</v>
      </c>
      <c r="K54" s="41" t="n">
        <v>186847.38</v>
      </c>
    </row>
    <row r="55" customFormat="false" ht="26.25" hidden="false" customHeight="false" outlineLevel="0" collapsed="false">
      <c r="B55" s="42" t="n">
        <v>4</v>
      </c>
      <c r="C55" s="43" t="s">
        <v>72</v>
      </c>
      <c r="D55" s="44" t="n">
        <v>7137</v>
      </c>
      <c r="E55" s="44" t="n">
        <v>1</v>
      </c>
      <c r="F55" s="44" t="n">
        <v>4</v>
      </c>
      <c r="G55" s="45" t="n">
        <v>54.71</v>
      </c>
      <c r="H55" s="45" t="n">
        <f aca="false">G55*E55*174</f>
        <v>9519.54</v>
      </c>
      <c r="I55" s="45"/>
      <c r="J55" s="46" t="n">
        <f aca="false">I55+H55</f>
        <v>9519.54</v>
      </c>
      <c r="K55" s="41" t="n">
        <v>83581.74</v>
      </c>
    </row>
    <row r="56" s="27" customFormat="true" ht="20.1" hidden="false" customHeight="true" outlineLevel="0" collapsed="false">
      <c r="B56" s="28" t="s">
        <v>45</v>
      </c>
      <c r="C56" s="28"/>
      <c r="D56" s="29"/>
      <c r="E56" s="29" t="n">
        <f aca="false">SUM(E52:E55)</f>
        <v>6</v>
      </c>
      <c r="F56" s="29"/>
      <c r="G56" s="47"/>
      <c r="H56" s="47" t="n">
        <f aca="false">SUM(H52:H55)</f>
        <v>60038.5</v>
      </c>
      <c r="I56" s="47"/>
      <c r="J56" s="48" t="n">
        <f aca="false">SUM(J52:J55)</f>
        <v>60038.5</v>
      </c>
      <c r="K56" s="49" t="n">
        <f aca="false">SUM(K52:K55)</f>
        <v>529764.12</v>
      </c>
    </row>
    <row r="57" customFormat="false" ht="20.1" hidden="false" customHeight="true" outlineLevel="0" collapsed="false">
      <c r="B57" s="33" t="s">
        <v>73</v>
      </c>
      <c r="C57" s="34" t="s">
        <v>74</v>
      </c>
      <c r="D57" s="34"/>
      <c r="E57" s="34"/>
      <c r="F57" s="34"/>
      <c r="G57" s="34"/>
      <c r="H57" s="34"/>
      <c r="I57" s="34"/>
      <c r="J57" s="34"/>
      <c r="K57" s="50"/>
    </row>
    <row r="58" customFormat="false" ht="25.5" hidden="false" customHeight="false" outlineLevel="0" collapsed="false">
      <c r="B58" s="36" t="n">
        <v>1</v>
      </c>
      <c r="C58" s="37" t="s">
        <v>75</v>
      </c>
      <c r="D58" s="38" t="s">
        <v>76</v>
      </c>
      <c r="E58" s="38" t="n">
        <v>1</v>
      </c>
      <c r="F58" s="38"/>
      <c r="G58" s="39" t="n">
        <v>10948</v>
      </c>
      <c r="H58" s="39" t="n">
        <f aca="false">G58*E58</f>
        <v>10948</v>
      </c>
      <c r="I58" s="39"/>
      <c r="J58" s="40" t="n">
        <f aca="false">I58+H58</f>
        <v>10948</v>
      </c>
      <c r="K58" s="41" t="n">
        <v>98532</v>
      </c>
    </row>
    <row r="59" customFormat="false" ht="20.1" hidden="false" customHeight="true" outlineLevel="0" collapsed="false">
      <c r="B59" s="36" t="n">
        <v>2</v>
      </c>
      <c r="C59" s="37" t="s">
        <v>77</v>
      </c>
      <c r="D59" s="38" t="n">
        <v>9161</v>
      </c>
      <c r="E59" s="38" t="n">
        <v>23</v>
      </c>
      <c r="F59" s="38" t="n">
        <v>1</v>
      </c>
      <c r="G59" s="39" t="n">
        <v>48</v>
      </c>
      <c r="H59" s="39" t="n">
        <f aca="false">G59*E59*174</f>
        <v>192096</v>
      </c>
      <c r="I59" s="39"/>
      <c r="J59" s="40" t="n">
        <f aca="false">I59+H59</f>
        <v>192096</v>
      </c>
      <c r="K59" s="41" t="n">
        <v>1656331.2</v>
      </c>
    </row>
    <row r="60" customFormat="false" ht="20.1" hidden="false" customHeight="true" outlineLevel="0" collapsed="false">
      <c r="B60" s="42" t="n">
        <v>3</v>
      </c>
      <c r="C60" s="43" t="s">
        <v>78</v>
      </c>
      <c r="D60" s="44" t="n">
        <v>7141</v>
      </c>
      <c r="E60" s="44" t="n">
        <v>1</v>
      </c>
      <c r="F60" s="44" t="n">
        <v>4</v>
      </c>
      <c r="G60" s="45" t="n">
        <v>49</v>
      </c>
      <c r="H60" s="45" t="n">
        <f aca="false">G60*E60*174</f>
        <v>8526</v>
      </c>
      <c r="I60" s="45"/>
      <c r="J60" s="46" t="n">
        <f aca="false">I60+H60</f>
        <v>8526</v>
      </c>
      <c r="K60" s="41" t="n">
        <v>73514.7</v>
      </c>
    </row>
    <row r="61" s="27" customFormat="true" ht="20.1" hidden="false" customHeight="true" outlineLevel="0" collapsed="false">
      <c r="B61" s="28" t="s">
        <v>45</v>
      </c>
      <c r="C61" s="28"/>
      <c r="D61" s="29"/>
      <c r="E61" s="29" t="n">
        <f aca="false">SUM(E58:E60)</f>
        <v>25</v>
      </c>
      <c r="F61" s="29"/>
      <c r="G61" s="47"/>
      <c r="H61" s="47" t="n">
        <f aca="false">SUM(H58:H60)</f>
        <v>211570</v>
      </c>
      <c r="I61" s="47"/>
      <c r="J61" s="48" t="n">
        <f aca="false">SUM(J58:J60)</f>
        <v>211570</v>
      </c>
      <c r="K61" s="49" t="n">
        <f aca="false">SUM(K58:K60)</f>
        <v>1828377.9</v>
      </c>
    </row>
    <row r="62" customFormat="false" ht="20.1" hidden="false" customHeight="true" outlineLevel="0" collapsed="false">
      <c r="B62" s="33" t="s">
        <v>79</v>
      </c>
      <c r="C62" s="34" t="s">
        <v>80</v>
      </c>
      <c r="D62" s="34"/>
      <c r="E62" s="34"/>
      <c r="F62" s="34"/>
      <c r="G62" s="34"/>
      <c r="H62" s="34"/>
      <c r="I62" s="34"/>
      <c r="J62" s="34"/>
      <c r="K62" s="50"/>
    </row>
    <row r="63" customFormat="false" ht="20.1" hidden="false" customHeight="true" outlineLevel="0" collapsed="false">
      <c r="B63" s="36" t="n">
        <v>1</v>
      </c>
      <c r="C63" s="37" t="s">
        <v>81</v>
      </c>
      <c r="D63" s="38" t="n">
        <v>6113</v>
      </c>
      <c r="E63" s="38" t="n">
        <v>6</v>
      </c>
      <c r="F63" s="38" t="n">
        <v>4</v>
      </c>
      <c r="G63" s="39" t="n">
        <v>49</v>
      </c>
      <c r="H63" s="39" t="n">
        <f aca="false">G63*E63*174</f>
        <v>51156</v>
      </c>
      <c r="I63" s="39"/>
      <c r="J63" s="40" t="n">
        <f aca="false">I63+H63</f>
        <v>51156</v>
      </c>
      <c r="K63" s="41" t="n">
        <v>441088.2</v>
      </c>
    </row>
    <row r="64" customFormat="false" ht="20.1" hidden="false" customHeight="true" outlineLevel="0" collapsed="false">
      <c r="B64" s="36" t="n">
        <v>2</v>
      </c>
      <c r="C64" s="37" t="s">
        <v>82</v>
      </c>
      <c r="D64" s="38" t="n">
        <v>6113</v>
      </c>
      <c r="E64" s="38" t="n">
        <v>1</v>
      </c>
      <c r="F64" s="38" t="n">
        <v>4</v>
      </c>
      <c r="G64" s="39" t="n">
        <v>49</v>
      </c>
      <c r="H64" s="39" t="n">
        <f aca="false">G64*E64*174</f>
        <v>8526</v>
      </c>
      <c r="I64" s="39"/>
      <c r="J64" s="40" t="n">
        <f aca="false">I64+H64</f>
        <v>8526</v>
      </c>
      <c r="K64" s="41" t="n">
        <v>73514.7</v>
      </c>
    </row>
    <row r="65" customFormat="false" ht="20.1" hidden="false" customHeight="true" outlineLevel="0" collapsed="false">
      <c r="B65" s="42" t="n">
        <v>3</v>
      </c>
      <c r="C65" s="43" t="s">
        <v>83</v>
      </c>
      <c r="D65" s="44" t="n">
        <v>6113</v>
      </c>
      <c r="E65" s="44" t="n">
        <v>18</v>
      </c>
      <c r="F65" s="44" t="n">
        <v>5</v>
      </c>
      <c r="G65" s="45" t="n">
        <v>50</v>
      </c>
      <c r="H65" s="45" t="n">
        <f aca="false">G65*E65*174</f>
        <v>156600</v>
      </c>
      <c r="I65" s="45"/>
      <c r="J65" s="46" t="n">
        <f aca="false">I65+H65</f>
        <v>156600</v>
      </c>
      <c r="K65" s="41" t="n">
        <v>1350270</v>
      </c>
    </row>
    <row r="66" s="27" customFormat="true" ht="20.1" hidden="false" customHeight="true" outlineLevel="0" collapsed="false">
      <c r="B66" s="28" t="s">
        <v>45</v>
      </c>
      <c r="C66" s="28"/>
      <c r="D66" s="29"/>
      <c r="E66" s="29" t="n">
        <f aca="false">SUM(E63:E65)</f>
        <v>25</v>
      </c>
      <c r="F66" s="29"/>
      <c r="G66" s="47"/>
      <c r="H66" s="47" t="n">
        <f aca="false">SUM(H63:H65)</f>
        <v>216282</v>
      </c>
      <c r="I66" s="47"/>
      <c r="J66" s="48" t="n">
        <f aca="false">SUM(J63:J65)</f>
        <v>216282</v>
      </c>
      <c r="K66" s="49" t="n">
        <f aca="false">SUM(K63:K65)</f>
        <v>1864872.9</v>
      </c>
    </row>
    <row r="67" customFormat="false" ht="20.1" hidden="false" customHeight="true" outlineLevel="0" collapsed="false">
      <c r="B67" s="33" t="s">
        <v>84</v>
      </c>
      <c r="C67" s="34" t="s">
        <v>85</v>
      </c>
      <c r="D67" s="34"/>
      <c r="E67" s="34"/>
      <c r="F67" s="34"/>
      <c r="G67" s="34"/>
      <c r="H67" s="34"/>
      <c r="I67" s="34"/>
      <c r="J67" s="34"/>
      <c r="K67" s="50"/>
    </row>
    <row r="68" customFormat="false" ht="20.1" hidden="false" customHeight="true" outlineLevel="0" collapsed="false">
      <c r="B68" s="36" t="n">
        <v>1</v>
      </c>
      <c r="C68" s="37" t="s">
        <v>86</v>
      </c>
      <c r="D68" s="38" t="n">
        <v>9152</v>
      </c>
      <c r="E68" s="38" t="n">
        <v>4</v>
      </c>
      <c r="F68" s="38" t="n">
        <v>1</v>
      </c>
      <c r="G68" s="39" t="n">
        <v>48</v>
      </c>
      <c r="H68" s="39" t="n">
        <f aca="false">G68*E68*174</f>
        <v>33408</v>
      </c>
      <c r="I68" s="39"/>
      <c r="J68" s="40" t="n">
        <f aca="false">I68+H68</f>
        <v>33408</v>
      </c>
      <c r="K68" s="41" t="n">
        <v>288057.6</v>
      </c>
    </row>
    <row r="69" customFormat="false" ht="20.1" hidden="false" customHeight="true" outlineLevel="0" collapsed="false">
      <c r="B69" s="42" t="n">
        <v>2</v>
      </c>
      <c r="C69" s="43" t="s">
        <v>87</v>
      </c>
      <c r="D69" s="44" t="n">
        <v>9152</v>
      </c>
      <c r="E69" s="44" t="n">
        <v>4</v>
      </c>
      <c r="F69" s="44" t="n">
        <v>1</v>
      </c>
      <c r="G69" s="45" t="n">
        <v>48</v>
      </c>
      <c r="H69" s="45" t="n">
        <f aca="false">G69*E69*174</f>
        <v>33408</v>
      </c>
      <c r="I69" s="45"/>
      <c r="J69" s="46" t="n">
        <f aca="false">I69+H69</f>
        <v>33408</v>
      </c>
      <c r="K69" s="41" t="n">
        <v>288057.6</v>
      </c>
    </row>
    <row r="70" customFormat="false" ht="20.1" hidden="false" customHeight="true" outlineLevel="0" collapsed="false">
      <c r="B70" s="28" t="s">
        <v>45</v>
      </c>
      <c r="C70" s="28"/>
      <c r="D70" s="52"/>
      <c r="E70" s="29" t="n">
        <f aca="false">SUM(E68:E69)</f>
        <v>8</v>
      </c>
      <c r="F70" s="29"/>
      <c r="G70" s="53"/>
      <c r="H70" s="47" t="n">
        <f aca="false">SUM(H68:H69)</f>
        <v>66816</v>
      </c>
      <c r="I70" s="47"/>
      <c r="J70" s="48" t="n">
        <f aca="false">SUM(J68:J69)</f>
        <v>66816</v>
      </c>
      <c r="K70" s="49" t="n">
        <f aca="false">SUM(K68:K69)</f>
        <v>576115.2</v>
      </c>
    </row>
    <row r="71" customFormat="false" ht="20.1" hidden="false" customHeight="true" outlineLevel="0" collapsed="false">
      <c r="B71" s="54" t="s">
        <v>88</v>
      </c>
      <c r="C71" s="34" t="s">
        <v>89</v>
      </c>
      <c r="D71" s="34"/>
      <c r="E71" s="34"/>
      <c r="F71" s="34"/>
      <c r="G71" s="34"/>
      <c r="H71" s="34"/>
      <c r="I71" s="34"/>
      <c r="J71" s="34"/>
      <c r="K71" s="50"/>
    </row>
    <row r="72" customFormat="false" ht="28.5" hidden="false" customHeight="true" outlineLevel="0" collapsed="false">
      <c r="B72" s="36" t="n">
        <v>1</v>
      </c>
      <c r="C72" s="37" t="s">
        <v>90</v>
      </c>
      <c r="D72" s="38" t="n">
        <v>1319</v>
      </c>
      <c r="E72" s="38" t="n">
        <v>1</v>
      </c>
      <c r="F72" s="38"/>
      <c r="G72" s="39" t="n">
        <v>10948</v>
      </c>
      <c r="H72" s="39" t="n">
        <f aca="false">G72*E72</f>
        <v>10948</v>
      </c>
      <c r="I72" s="39"/>
      <c r="J72" s="40" t="n">
        <f aca="false">I72+H72</f>
        <v>10948</v>
      </c>
      <c r="K72" s="41" t="n">
        <v>98532</v>
      </c>
    </row>
    <row r="73" customFormat="false" ht="20.1" hidden="false" customHeight="true" outlineLevel="0" collapsed="false">
      <c r="B73" s="36" t="n">
        <v>2</v>
      </c>
      <c r="C73" s="37" t="s">
        <v>91</v>
      </c>
      <c r="D73" s="38" t="n">
        <v>6113</v>
      </c>
      <c r="E73" s="38" t="n">
        <v>2</v>
      </c>
      <c r="F73" s="38" t="n">
        <v>5</v>
      </c>
      <c r="G73" s="39" t="n">
        <v>50</v>
      </c>
      <c r="H73" s="39" t="n">
        <f aca="false">G73*E73*174</f>
        <v>17400</v>
      </c>
      <c r="I73" s="39"/>
      <c r="J73" s="40" t="n">
        <f aca="false">I73+H73</f>
        <v>17400</v>
      </c>
      <c r="K73" s="41" t="n">
        <v>150030</v>
      </c>
    </row>
    <row r="74" customFormat="false" ht="20.1" hidden="false" customHeight="true" outlineLevel="0" collapsed="false">
      <c r="B74" s="36" t="n">
        <v>3</v>
      </c>
      <c r="C74" s="37" t="s">
        <v>92</v>
      </c>
      <c r="D74" s="38" t="n">
        <v>6113</v>
      </c>
      <c r="E74" s="38" t="n">
        <v>2</v>
      </c>
      <c r="F74" s="38" t="n">
        <v>5</v>
      </c>
      <c r="G74" s="39" t="n">
        <v>50</v>
      </c>
      <c r="H74" s="39" t="n">
        <f aca="false">G74*E74*174</f>
        <v>17400</v>
      </c>
      <c r="I74" s="39"/>
      <c r="J74" s="40" t="n">
        <f aca="false">I74+H74</f>
        <v>17400</v>
      </c>
      <c r="K74" s="41" t="n">
        <v>150030</v>
      </c>
    </row>
    <row r="75" customFormat="false" ht="20.1" hidden="false" customHeight="true" outlineLevel="0" collapsed="false">
      <c r="B75" s="36" t="n">
        <v>4</v>
      </c>
      <c r="C75" s="37" t="s">
        <v>77</v>
      </c>
      <c r="D75" s="38" t="n">
        <v>9161</v>
      </c>
      <c r="E75" s="38" t="n">
        <v>3</v>
      </c>
      <c r="F75" s="38" t="n">
        <v>1</v>
      </c>
      <c r="G75" s="39" t="n">
        <v>48</v>
      </c>
      <c r="H75" s="39" t="n">
        <f aca="false">G75*E75*174</f>
        <v>25056</v>
      </c>
      <c r="I75" s="39"/>
      <c r="J75" s="40" t="n">
        <f aca="false">I75+H75</f>
        <v>25056</v>
      </c>
      <c r="K75" s="41" t="n">
        <v>216043.2</v>
      </c>
    </row>
    <row r="76" customFormat="false" ht="20.1" hidden="false" customHeight="true" outlineLevel="0" collapsed="false">
      <c r="B76" s="36" t="n">
        <v>5</v>
      </c>
      <c r="C76" s="37" t="s">
        <v>93</v>
      </c>
      <c r="D76" s="38" t="n">
        <v>9161</v>
      </c>
      <c r="E76" s="38" t="n">
        <v>4</v>
      </c>
      <c r="F76" s="38" t="n">
        <v>1</v>
      </c>
      <c r="G76" s="39" t="n">
        <v>48</v>
      </c>
      <c r="H76" s="39" t="n">
        <f aca="false">G76*E76*174</f>
        <v>33408</v>
      </c>
      <c r="I76" s="39"/>
      <c r="J76" s="40" t="n">
        <f aca="false">I76+H76</f>
        <v>33408</v>
      </c>
      <c r="K76" s="41" t="n">
        <v>288057.6</v>
      </c>
    </row>
    <row r="77" customFormat="false" ht="20.1" hidden="false" customHeight="true" outlineLevel="0" collapsed="false">
      <c r="B77" s="36" t="n">
        <v>6</v>
      </c>
      <c r="C77" s="37" t="s">
        <v>94</v>
      </c>
      <c r="D77" s="38" t="n">
        <v>7136</v>
      </c>
      <c r="E77" s="38" t="n">
        <v>1</v>
      </c>
      <c r="F77" s="38" t="n">
        <v>3</v>
      </c>
      <c r="G77" s="39" t="n">
        <v>49</v>
      </c>
      <c r="H77" s="39" t="n">
        <f aca="false">G77*E77*174</f>
        <v>8526</v>
      </c>
      <c r="I77" s="39"/>
      <c r="J77" s="40" t="n">
        <f aca="false">I77+H77</f>
        <v>8526</v>
      </c>
      <c r="K77" s="41" t="n">
        <v>73514.7</v>
      </c>
    </row>
    <row r="78" customFormat="false" ht="28.5" hidden="false" customHeight="true" outlineLevel="0" collapsed="false">
      <c r="B78" s="36" t="n">
        <v>7</v>
      </c>
      <c r="C78" s="37" t="s">
        <v>71</v>
      </c>
      <c r="D78" s="38" t="n">
        <v>7241</v>
      </c>
      <c r="E78" s="38" t="n">
        <v>1</v>
      </c>
      <c r="F78" s="38" t="n">
        <v>5</v>
      </c>
      <c r="G78" s="39" t="n">
        <v>61.27</v>
      </c>
      <c r="H78" s="39" t="n">
        <f aca="false">G78*E78*174</f>
        <v>10660.98</v>
      </c>
      <c r="I78" s="39"/>
      <c r="J78" s="40" t="n">
        <f aca="false">I78+H78</f>
        <v>10660.98</v>
      </c>
      <c r="K78" s="41" t="n">
        <v>93423.69</v>
      </c>
    </row>
    <row r="79" customFormat="false" ht="20.1" hidden="false" customHeight="true" outlineLevel="0" collapsed="false">
      <c r="B79" s="36" t="n">
        <v>8</v>
      </c>
      <c r="C79" s="37" t="s">
        <v>95</v>
      </c>
      <c r="D79" s="38" t="n">
        <v>9152</v>
      </c>
      <c r="E79" s="38" t="n">
        <v>8</v>
      </c>
      <c r="F79" s="38" t="n">
        <v>1</v>
      </c>
      <c r="G79" s="39" t="n">
        <v>48</v>
      </c>
      <c r="H79" s="39" t="n">
        <f aca="false">G79*E79*174</f>
        <v>66816</v>
      </c>
      <c r="I79" s="39"/>
      <c r="J79" s="40" t="n">
        <f aca="false">I79+H79</f>
        <v>66816</v>
      </c>
      <c r="K79" s="41" t="n">
        <v>576115.2</v>
      </c>
    </row>
    <row r="80" customFormat="false" ht="20.1" hidden="false" customHeight="true" outlineLevel="0" collapsed="false">
      <c r="B80" s="42" t="n">
        <v>9</v>
      </c>
      <c r="C80" s="43" t="s">
        <v>66</v>
      </c>
      <c r="D80" s="44" t="n">
        <v>9132</v>
      </c>
      <c r="E80" s="44" t="n">
        <v>3</v>
      </c>
      <c r="F80" s="44" t="n">
        <v>1</v>
      </c>
      <c r="G80" s="45" t="n">
        <v>48</v>
      </c>
      <c r="H80" s="39" t="n">
        <f aca="false">G80*E80*174</f>
        <v>25056</v>
      </c>
      <c r="I80" s="45"/>
      <c r="J80" s="46" t="n">
        <f aca="false">I80+H80</f>
        <v>25056</v>
      </c>
      <c r="K80" s="41" t="n">
        <v>216043.2</v>
      </c>
    </row>
    <row r="81" customFormat="false" ht="19.5" hidden="false" customHeight="true" outlineLevel="0" collapsed="false">
      <c r="B81" s="28" t="s">
        <v>45</v>
      </c>
      <c r="C81" s="28"/>
      <c r="D81" s="52"/>
      <c r="E81" s="29" t="n">
        <f aca="false">SUM(E72:E80)</f>
        <v>25</v>
      </c>
      <c r="F81" s="29"/>
      <c r="G81" s="53"/>
      <c r="H81" s="47" t="n">
        <f aca="false">SUM(H72:H80)</f>
        <v>215270.98</v>
      </c>
      <c r="I81" s="47"/>
      <c r="J81" s="48" t="n">
        <f aca="false">SUM(J72:J80)</f>
        <v>215270.98</v>
      </c>
      <c r="K81" s="49" t="n">
        <f aca="false">SUM(K72:K80)</f>
        <v>1861789.59</v>
      </c>
    </row>
    <row r="82" customFormat="false" ht="20.1" hidden="false" customHeight="true" outlineLevel="0" collapsed="false">
      <c r="B82" s="33" t="s">
        <v>96</v>
      </c>
      <c r="C82" s="34" t="s">
        <v>97</v>
      </c>
      <c r="D82" s="34"/>
      <c r="E82" s="34"/>
      <c r="F82" s="34"/>
      <c r="G82" s="34"/>
      <c r="H82" s="34"/>
      <c r="I82" s="34"/>
      <c r="J82" s="34"/>
      <c r="K82" s="50"/>
    </row>
    <row r="83" customFormat="false" ht="20.25" hidden="false" customHeight="true" outlineLevel="0" collapsed="false">
      <c r="B83" s="42" t="n">
        <v>1</v>
      </c>
      <c r="C83" s="43" t="s">
        <v>66</v>
      </c>
      <c r="D83" s="44" t="n">
        <v>9132</v>
      </c>
      <c r="E83" s="44" t="n">
        <v>3</v>
      </c>
      <c r="F83" s="44" t="n">
        <v>1</v>
      </c>
      <c r="G83" s="45" t="n">
        <v>48</v>
      </c>
      <c r="H83" s="45" t="n">
        <f aca="false">G83*E83*174</f>
        <v>25056</v>
      </c>
      <c r="I83" s="45"/>
      <c r="J83" s="46" t="n">
        <f aca="false">I83+H83</f>
        <v>25056</v>
      </c>
      <c r="K83" s="41" t="n">
        <v>216043.2</v>
      </c>
    </row>
    <row r="84" customFormat="false" ht="20.1" hidden="false" customHeight="true" outlineLevel="0" collapsed="false">
      <c r="B84" s="28" t="s">
        <v>45</v>
      </c>
      <c r="C84" s="28"/>
      <c r="D84" s="52"/>
      <c r="E84" s="29" t="n">
        <f aca="false">SUM(E83)</f>
        <v>3</v>
      </c>
      <c r="F84" s="29"/>
      <c r="G84" s="53"/>
      <c r="H84" s="47" t="n">
        <f aca="false">SUM(H83)</f>
        <v>25056</v>
      </c>
      <c r="I84" s="47"/>
      <c r="J84" s="48" t="n">
        <f aca="false">SUM(J83)</f>
        <v>25056</v>
      </c>
      <c r="K84" s="49" t="n">
        <f aca="false">SUM(K83)</f>
        <v>216043.2</v>
      </c>
    </row>
    <row r="85" customFormat="false" ht="20.1" hidden="false" customHeight="true" outlineLevel="0" collapsed="false">
      <c r="B85" s="33" t="s">
        <v>98</v>
      </c>
      <c r="C85" s="34" t="s">
        <v>99</v>
      </c>
      <c r="D85" s="34"/>
      <c r="E85" s="34"/>
      <c r="F85" s="34"/>
      <c r="G85" s="34"/>
      <c r="H85" s="34"/>
      <c r="I85" s="34"/>
      <c r="J85" s="34"/>
      <c r="K85" s="50"/>
    </row>
    <row r="86" customFormat="false" ht="20.1" hidden="false" customHeight="true" outlineLevel="0" collapsed="false">
      <c r="B86" s="36" t="n">
        <v>1</v>
      </c>
      <c r="C86" s="37" t="s">
        <v>100</v>
      </c>
      <c r="D86" s="38" t="n">
        <v>1228</v>
      </c>
      <c r="E86" s="38" t="n">
        <v>1</v>
      </c>
      <c r="F86" s="38"/>
      <c r="G86" s="39" t="n">
        <v>8100</v>
      </c>
      <c r="H86" s="39" t="n">
        <f aca="false">G86*E86</f>
        <v>8100</v>
      </c>
      <c r="I86" s="39"/>
      <c r="J86" s="40" t="n">
        <f aca="false">H86+I86</f>
        <v>8100</v>
      </c>
      <c r="K86" s="41" t="n">
        <v>72900</v>
      </c>
    </row>
    <row r="87" customFormat="false" ht="20.1" hidden="false" customHeight="true" outlineLevel="0" collapsed="false">
      <c r="B87" s="36" t="n">
        <v>2</v>
      </c>
      <c r="C87" s="37" t="s">
        <v>77</v>
      </c>
      <c r="D87" s="38" t="n">
        <v>9161</v>
      </c>
      <c r="E87" s="38" t="n">
        <v>1</v>
      </c>
      <c r="F87" s="38" t="n">
        <v>1</v>
      </c>
      <c r="G87" s="39" t="n">
        <v>48</v>
      </c>
      <c r="H87" s="39" t="n">
        <f aca="false">G87*E87*174</f>
        <v>8352</v>
      </c>
      <c r="I87" s="39"/>
      <c r="J87" s="40" t="n">
        <f aca="false">H87+I87</f>
        <v>8352</v>
      </c>
      <c r="K87" s="41" t="n">
        <v>72014.4</v>
      </c>
    </row>
    <row r="88" customFormat="false" ht="20.1" hidden="false" customHeight="true" outlineLevel="0" collapsed="false">
      <c r="B88" s="42" t="n">
        <v>3</v>
      </c>
      <c r="C88" s="43" t="s">
        <v>92</v>
      </c>
      <c r="D88" s="44" t="n">
        <v>6113</v>
      </c>
      <c r="E88" s="44" t="n">
        <v>2</v>
      </c>
      <c r="F88" s="44" t="n">
        <v>5</v>
      </c>
      <c r="G88" s="45" t="n">
        <v>50</v>
      </c>
      <c r="H88" s="45" t="n">
        <f aca="false">G88*E88*174</f>
        <v>17400</v>
      </c>
      <c r="I88" s="45"/>
      <c r="J88" s="46" t="n">
        <f aca="false">H88+I88</f>
        <v>17400</v>
      </c>
      <c r="K88" s="41" t="n">
        <v>150030</v>
      </c>
    </row>
    <row r="89" customFormat="false" ht="20.1" hidden="false" customHeight="true" outlineLevel="0" collapsed="false">
      <c r="B89" s="28" t="s">
        <v>45</v>
      </c>
      <c r="C89" s="28"/>
      <c r="D89" s="52"/>
      <c r="E89" s="29" t="n">
        <f aca="false">SUM(E86:E88)</f>
        <v>4</v>
      </c>
      <c r="F89" s="29"/>
      <c r="G89" s="53"/>
      <c r="H89" s="47" t="n">
        <f aca="false">SUM(H86:H88)</f>
        <v>33852</v>
      </c>
      <c r="I89" s="47"/>
      <c r="J89" s="48" t="n">
        <f aca="false">SUM(J86:J88)</f>
        <v>33852</v>
      </c>
      <c r="K89" s="49" t="n">
        <f aca="false">SUM(K86:K88)</f>
        <v>294944.4</v>
      </c>
    </row>
    <row r="90" customFormat="false" ht="11.25" hidden="false" customHeight="true" outlineLevel="0" collapsed="false">
      <c r="B90" s="55"/>
      <c r="C90" s="56"/>
      <c r="D90" s="55"/>
      <c r="E90" s="55"/>
      <c r="F90" s="55"/>
      <c r="G90" s="55"/>
      <c r="H90" s="55"/>
      <c r="I90" s="55"/>
      <c r="J90" s="55"/>
      <c r="K90" s="55"/>
    </row>
    <row r="91" customFormat="false" ht="21.75" hidden="false" customHeight="true" outlineLevel="0" collapsed="false">
      <c r="B91" s="57" t="s">
        <v>101</v>
      </c>
      <c r="C91" s="57"/>
      <c r="D91" s="52"/>
      <c r="E91" s="58" t="n">
        <f aca="false">SUM(E84,E81,E70,E66,E61,E56,E50,E44,E27,E89)</f>
        <v>151</v>
      </c>
      <c r="F91" s="58"/>
      <c r="G91" s="29"/>
      <c r="H91" s="47" t="n">
        <f aca="false">H27+H44+H50+H56+H61+H66+H70+H81+H84+H89</f>
        <v>1346388.62</v>
      </c>
      <c r="I91" s="59" t="n">
        <f aca="false">I27+I44+I50+I56+I61+I66+I70+I81+I84+I89</f>
        <v>10839.5</v>
      </c>
      <c r="J91" s="60" t="n">
        <f aca="false">SUM(J84,J81,J70,J66,J61,J56,J50,J44,J27,J89)</f>
        <v>1357228.12</v>
      </c>
      <c r="K91" s="48" t="n">
        <f aca="false">SUM(K84,K81,K70,K66,K61,K56,K50,K44,K27,K89)</f>
        <v>11796788.52</v>
      </c>
    </row>
    <row r="92" customFormat="false" ht="27.75" hidden="false" customHeight="true" outlineLevel="0" collapsed="false">
      <c r="C92" s="61" t="s">
        <v>102</v>
      </c>
      <c r="D92" s="61"/>
      <c r="E92" s="61"/>
      <c r="F92" s="61"/>
      <c r="G92" s="61"/>
      <c r="H92" s="61"/>
      <c r="I92" s="61"/>
      <c r="J92" s="61"/>
      <c r="K92" s="61"/>
    </row>
    <row r="93" customFormat="false" ht="11.25" hidden="false" customHeight="true" outlineLevel="0" collapsed="false">
      <c r="C93" s="62"/>
      <c r="D93" s="7"/>
      <c r="E93" s="7"/>
      <c r="F93" s="7"/>
      <c r="G93" s="7"/>
      <c r="H93" s="7"/>
      <c r="I93" s="7"/>
      <c r="J93" s="7"/>
    </row>
    <row r="94" customFormat="false" ht="18.75" hidden="false" customHeight="true" outlineLevel="0" collapsed="false">
      <c r="C94" s="10" t="s">
        <v>103</v>
      </c>
      <c r="D94" s="10"/>
      <c r="E94" s="63"/>
      <c r="F94" s="63"/>
      <c r="G94" s="63"/>
      <c r="H94" s="10" t="s">
        <v>104</v>
      </c>
      <c r="I94" s="10"/>
      <c r="J94" s="10"/>
    </row>
    <row r="96" customFormat="false" ht="21" hidden="false" customHeight="true" outlineLevel="0" collapsed="false">
      <c r="C96" s="10" t="s">
        <v>105</v>
      </c>
      <c r="D96" s="10"/>
      <c r="E96" s="63"/>
      <c r="F96" s="63"/>
      <c r="G96" s="63"/>
      <c r="H96" s="10" t="s">
        <v>106</v>
      </c>
      <c r="I96" s="10"/>
      <c r="J96" s="10"/>
    </row>
  </sheetData>
  <mergeCells count="37">
    <mergeCell ref="B1:D1"/>
    <mergeCell ref="B2:D3"/>
    <mergeCell ref="F3:J3"/>
    <mergeCell ref="B4:D4"/>
    <mergeCell ref="F4:J4"/>
    <mergeCell ref="G6:H6"/>
    <mergeCell ref="G8:H8"/>
    <mergeCell ref="G9:H9"/>
    <mergeCell ref="B10:K10"/>
    <mergeCell ref="B11:K11"/>
    <mergeCell ref="B12:J12"/>
    <mergeCell ref="C15:J15"/>
    <mergeCell ref="B27:C27"/>
    <mergeCell ref="C28:J28"/>
    <mergeCell ref="B44:C44"/>
    <mergeCell ref="C45:J45"/>
    <mergeCell ref="B50:C50"/>
    <mergeCell ref="C51:J51"/>
    <mergeCell ref="B56:C56"/>
    <mergeCell ref="C57:J57"/>
    <mergeCell ref="B61:C61"/>
    <mergeCell ref="C62:J62"/>
    <mergeCell ref="B66:C66"/>
    <mergeCell ref="C67:J67"/>
    <mergeCell ref="B70:C70"/>
    <mergeCell ref="C71:J71"/>
    <mergeCell ref="B81:C81"/>
    <mergeCell ref="C82:J82"/>
    <mergeCell ref="B84:C84"/>
    <mergeCell ref="C85:J85"/>
    <mergeCell ref="B89:C89"/>
    <mergeCell ref="B91:C91"/>
    <mergeCell ref="C92:K92"/>
    <mergeCell ref="C94:D94"/>
    <mergeCell ref="H94:J94"/>
    <mergeCell ref="C96:D96"/>
    <mergeCell ref="H96:J96"/>
  </mergeCells>
  <printOptions headings="false" gridLines="false" gridLinesSet="true" horizontalCentered="true" verticalCentered="false"/>
  <pageMargins left="0.590277777777778" right="0.196527777777778" top="0.590277777777778" bottom="0.196527777777778" header="0.511805555555555" footer="0.511805555555555"/>
  <pageSetup paperSize="9" scale="75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LibreOffice/6.1.4.2$Windows_x86 LibreOffice_project/9d0f32d1f0b509096fd65e0d4bec26ddd1938fd3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2015-06-05T18:17:20Z</dcterms:created>
  <dc:creator/>
  <dc:description/>
  <dc:language>uk-UA</dc:language>
  <cp:lastModifiedBy/>
  <dcterms:modified xsi:type="dcterms:W3CDTF">2024-12-18T15:51:57Z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